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20892" windowHeight="9096"/>
  </bookViews>
  <sheets>
    <sheet name="Лист1" sheetId="1" r:id="rId1"/>
    <sheet name="Лист2" sheetId="2" r:id="rId2"/>
  </sheets>
  <calcPr calcId="152511"/>
</workbook>
</file>

<file path=xl/calcChain.xml><?xml version="1.0" encoding="utf-8"?>
<calcChain xmlns="http://schemas.openxmlformats.org/spreadsheetml/2006/main">
  <c r="DO44" i="1" l="1"/>
  <c r="DN44" i="1"/>
  <c r="DM44" i="1"/>
  <c r="DL44" i="1"/>
  <c r="DK44" i="1"/>
  <c r="DJ44" i="1"/>
  <c r="DI44" i="1"/>
  <c r="DH44" i="1"/>
  <c r="DG44" i="1"/>
  <c r="DF44" i="1"/>
  <c r="DE44" i="1"/>
  <c r="DD44" i="1"/>
  <c r="DC44" i="1"/>
  <c r="DB44" i="1"/>
  <c r="DA44" i="1"/>
  <c r="CZ44" i="1"/>
  <c r="CY44" i="1"/>
  <c r="CX44" i="1"/>
  <c r="CW44" i="1"/>
  <c r="CV44" i="1"/>
  <c r="DP44" i="1" s="1"/>
  <c r="DO43" i="1"/>
  <c r="DN43" i="1"/>
  <c r="DM43" i="1"/>
  <c r="DL43" i="1"/>
  <c r="DK43" i="1"/>
  <c r="DJ43" i="1"/>
  <c r="DI43" i="1"/>
  <c r="DH43" i="1"/>
  <c r="DG43" i="1"/>
  <c r="DF43" i="1"/>
  <c r="DE43" i="1"/>
  <c r="DD43" i="1"/>
  <c r="DC43" i="1"/>
  <c r="DB43" i="1"/>
  <c r="DA43" i="1"/>
  <c r="CZ43" i="1"/>
  <c r="CY43" i="1"/>
  <c r="CX43" i="1"/>
  <c r="CW43" i="1"/>
  <c r="CV43" i="1"/>
  <c r="DP43" i="1" s="1"/>
  <c r="DO42" i="1"/>
  <c r="DN42" i="1"/>
  <c r="DM42" i="1"/>
  <c r="DL42" i="1"/>
  <c r="DK42" i="1"/>
  <c r="DJ42" i="1"/>
  <c r="DI42" i="1"/>
  <c r="DH42" i="1"/>
  <c r="DG42" i="1"/>
  <c r="DF42" i="1"/>
  <c r="DE42" i="1"/>
  <c r="DD42" i="1"/>
  <c r="DC42" i="1"/>
  <c r="DB42" i="1"/>
  <c r="DA42" i="1"/>
  <c r="CZ42" i="1"/>
  <c r="CY42" i="1"/>
  <c r="CX42" i="1"/>
  <c r="CW42" i="1"/>
  <c r="CV42" i="1"/>
  <c r="DO41" i="1"/>
  <c r="DN41" i="1"/>
  <c r="DM41" i="1"/>
  <c r="DL41" i="1"/>
  <c r="DK41" i="1"/>
  <c r="DJ41" i="1"/>
  <c r="DI41" i="1"/>
  <c r="DH41" i="1"/>
  <c r="DG41" i="1"/>
  <c r="DF41" i="1"/>
  <c r="DE41" i="1"/>
  <c r="DD41" i="1"/>
  <c r="DC41" i="1"/>
  <c r="DB41" i="1"/>
  <c r="DA41" i="1"/>
  <c r="CZ41" i="1"/>
  <c r="CY41" i="1"/>
  <c r="CX41" i="1"/>
  <c r="CW41" i="1"/>
  <c r="CV41" i="1"/>
  <c r="DO40" i="1"/>
  <c r="DN40" i="1"/>
  <c r="DM40" i="1"/>
  <c r="DL40" i="1"/>
  <c r="DK40" i="1"/>
  <c r="DJ40" i="1"/>
  <c r="DI40" i="1"/>
  <c r="DH40" i="1"/>
  <c r="DG40" i="1"/>
  <c r="DF40" i="1"/>
  <c r="DE40" i="1"/>
  <c r="DD40" i="1"/>
  <c r="DC40" i="1"/>
  <c r="DB40" i="1"/>
  <c r="DA40" i="1"/>
  <c r="CZ40" i="1"/>
  <c r="CY40" i="1"/>
  <c r="CX40" i="1"/>
  <c r="CW40" i="1"/>
  <c r="CV40" i="1"/>
  <c r="DO39" i="1"/>
  <c r="DN39" i="1"/>
  <c r="DM39" i="1"/>
  <c r="DL39" i="1"/>
  <c r="DK39" i="1"/>
  <c r="DJ39" i="1"/>
  <c r="DI39" i="1"/>
  <c r="DH39" i="1"/>
  <c r="DG39" i="1"/>
  <c r="DF39" i="1"/>
  <c r="DE39" i="1"/>
  <c r="DD39" i="1"/>
  <c r="DC39" i="1"/>
  <c r="DB39" i="1"/>
  <c r="DA39" i="1"/>
  <c r="CZ39" i="1"/>
  <c r="CY39" i="1"/>
  <c r="CX39" i="1"/>
  <c r="CW39" i="1"/>
  <c r="CV39" i="1"/>
  <c r="DO38" i="1"/>
  <c r="DN38" i="1"/>
  <c r="DM38" i="1"/>
  <c r="DL38" i="1"/>
  <c r="DK38" i="1"/>
  <c r="DJ38" i="1"/>
  <c r="DI38" i="1"/>
  <c r="DH38" i="1"/>
  <c r="DG38" i="1"/>
  <c r="DF38" i="1"/>
  <c r="DE38" i="1"/>
  <c r="DD38" i="1"/>
  <c r="DC38" i="1"/>
  <c r="DB38" i="1"/>
  <c r="DA38" i="1"/>
  <c r="CZ38" i="1"/>
  <c r="CY38" i="1"/>
  <c r="CX38" i="1"/>
  <c r="CW38" i="1"/>
  <c r="CV38" i="1"/>
  <c r="DO37" i="1"/>
  <c r="DN37" i="1"/>
  <c r="DM37" i="1"/>
  <c r="DL37" i="1"/>
  <c r="DK37" i="1"/>
  <c r="DJ37" i="1"/>
  <c r="DI37" i="1"/>
  <c r="DH37" i="1"/>
  <c r="DG37" i="1"/>
  <c r="DF37" i="1"/>
  <c r="DE37" i="1"/>
  <c r="DD37" i="1"/>
  <c r="DC37" i="1"/>
  <c r="DB37" i="1"/>
  <c r="DA37" i="1"/>
  <c r="CZ37" i="1"/>
  <c r="CY37" i="1"/>
  <c r="CX37" i="1"/>
  <c r="CW37" i="1"/>
  <c r="CV37" i="1"/>
  <c r="DO36" i="1"/>
  <c r="DN36" i="1"/>
  <c r="DM36" i="1"/>
  <c r="DL36" i="1"/>
  <c r="DK36" i="1"/>
  <c r="DJ36" i="1"/>
  <c r="DI36" i="1"/>
  <c r="DH36" i="1"/>
  <c r="DG36" i="1"/>
  <c r="DF36" i="1"/>
  <c r="DE36" i="1"/>
  <c r="DD36" i="1"/>
  <c r="DC36" i="1"/>
  <c r="DB36" i="1"/>
  <c r="DA36" i="1"/>
  <c r="CZ36" i="1"/>
  <c r="CY36" i="1"/>
  <c r="CX36" i="1"/>
  <c r="CW36" i="1"/>
  <c r="CV36" i="1"/>
  <c r="DO35" i="1"/>
  <c r="DN35" i="1"/>
  <c r="DM35" i="1"/>
  <c r="DL35" i="1"/>
  <c r="DK35" i="1"/>
  <c r="DJ35" i="1"/>
  <c r="DI35" i="1"/>
  <c r="DG35" i="1"/>
  <c r="DF35" i="1"/>
  <c r="DE35" i="1"/>
  <c r="DD35" i="1"/>
  <c r="DC35" i="1"/>
  <c r="DB35" i="1"/>
  <c r="DA35" i="1"/>
  <c r="CZ35" i="1"/>
  <c r="CY35" i="1"/>
  <c r="CX35" i="1"/>
  <c r="CW35" i="1"/>
  <c r="DP35" i="1" s="1"/>
  <c r="CV35" i="1"/>
  <c r="DO34" i="1"/>
  <c r="DN34" i="1"/>
  <c r="DM34" i="1"/>
  <c r="DL34" i="1"/>
  <c r="DK34" i="1"/>
  <c r="DJ34" i="1"/>
  <c r="DI34" i="1"/>
  <c r="DG34" i="1"/>
  <c r="DF34" i="1"/>
  <c r="DE34" i="1"/>
  <c r="DD34" i="1"/>
  <c r="DC34" i="1"/>
  <c r="DB34" i="1"/>
  <c r="DA34" i="1"/>
  <c r="CZ34" i="1"/>
  <c r="CY34" i="1"/>
  <c r="CX34" i="1"/>
  <c r="CW34" i="1"/>
  <c r="CV34" i="1"/>
  <c r="DO33" i="1"/>
  <c r="DN33" i="1"/>
  <c r="DM33" i="1"/>
  <c r="DL33" i="1"/>
  <c r="DK33" i="1"/>
  <c r="DJ33" i="1"/>
  <c r="DI33" i="1"/>
  <c r="DG33" i="1"/>
  <c r="DF33" i="1"/>
  <c r="DE33" i="1"/>
  <c r="DD33" i="1"/>
  <c r="DC33" i="1"/>
  <c r="DB33" i="1"/>
  <c r="DA33" i="1"/>
  <c r="CZ33" i="1"/>
  <c r="CY33" i="1"/>
  <c r="CX33" i="1"/>
  <c r="CW33" i="1"/>
  <c r="CV33" i="1"/>
  <c r="DO32" i="1"/>
  <c r="DN32" i="1"/>
  <c r="DM32" i="1"/>
  <c r="DL32" i="1"/>
  <c r="DK32" i="1"/>
  <c r="DJ32" i="1"/>
  <c r="DI32" i="1"/>
  <c r="DG32" i="1"/>
  <c r="DF32" i="1"/>
  <c r="DE32" i="1"/>
  <c r="DD32" i="1"/>
  <c r="DC32" i="1"/>
  <c r="DB32" i="1"/>
  <c r="DA32" i="1"/>
  <c r="CZ32" i="1"/>
  <c r="CY32" i="1"/>
  <c r="CX32" i="1"/>
  <c r="CW32" i="1"/>
  <c r="CV32" i="1"/>
  <c r="DP32" i="1" s="1"/>
  <c r="DO31" i="1"/>
  <c r="DN31" i="1"/>
  <c r="DM31" i="1"/>
  <c r="DL31" i="1"/>
  <c r="DK31" i="1"/>
  <c r="DJ31" i="1"/>
  <c r="DI31" i="1"/>
  <c r="DG31" i="1"/>
  <c r="DF31" i="1"/>
  <c r="DE31" i="1"/>
  <c r="DD31" i="1"/>
  <c r="DC31" i="1"/>
  <c r="DB31" i="1"/>
  <c r="DA31" i="1"/>
  <c r="CZ31" i="1"/>
  <c r="CY31" i="1"/>
  <c r="CX31" i="1"/>
  <c r="CW31" i="1"/>
  <c r="CV31" i="1"/>
  <c r="DO30" i="1"/>
  <c r="DN30" i="1"/>
  <c r="DM30" i="1"/>
  <c r="DL30" i="1"/>
  <c r="DK30" i="1"/>
  <c r="DJ30" i="1"/>
  <c r="DI30" i="1"/>
  <c r="DH30" i="1"/>
  <c r="DG30" i="1"/>
  <c r="DF30" i="1"/>
  <c r="DE30" i="1"/>
  <c r="DD30" i="1"/>
  <c r="DC30" i="1"/>
  <c r="DB30" i="1"/>
  <c r="DA30" i="1"/>
  <c r="CZ30" i="1"/>
  <c r="CY30" i="1"/>
  <c r="CX30" i="1"/>
  <c r="CW30" i="1"/>
  <c r="CV30" i="1"/>
  <c r="DO29" i="1"/>
  <c r="DN29" i="1"/>
  <c r="DM29" i="1"/>
  <c r="DL29" i="1"/>
  <c r="DK29" i="1"/>
  <c r="DJ29" i="1"/>
  <c r="DI29" i="1"/>
  <c r="DH29" i="1"/>
  <c r="DG29" i="1"/>
  <c r="DF29" i="1"/>
  <c r="DE29" i="1"/>
  <c r="DD29" i="1"/>
  <c r="DC29" i="1"/>
  <c r="DB29" i="1"/>
  <c r="DA29" i="1"/>
  <c r="CZ29" i="1"/>
  <c r="CY29" i="1"/>
  <c r="CX29" i="1"/>
  <c r="CW29" i="1"/>
  <c r="CV29" i="1"/>
  <c r="DO28" i="1"/>
  <c r="DN28" i="1"/>
  <c r="DM28" i="1"/>
  <c r="DL28" i="1"/>
  <c r="DK28" i="1"/>
  <c r="DJ28" i="1"/>
  <c r="DI28" i="1"/>
  <c r="DH28" i="1"/>
  <c r="DG28" i="1"/>
  <c r="DF28" i="1"/>
  <c r="DE28" i="1"/>
  <c r="DD28" i="1"/>
  <c r="DC28" i="1"/>
  <c r="DB28" i="1"/>
  <c r="DA28" i="1"/>
  <c r="CZ28" i="1"/>
  <c r="CY28" i="1"/>
  <c r="CX28" i="1"/>
  <c r="CW28" i="1"/>
  <c r="CV28" i="1"/>
  <c r="DO27" i="1"/>
  <c r="DN27" i="1"/>
  <c r="DM27" i="1"/>
  <c r="DL27" i="1"/>
  <c r="DK27" i="1"/>
  <c r="DJ27" i="1"/>
  <c r="DI27" i="1"/>
  <c r="DH27" i="1"/>
  <c r="DG27" i="1"/>
  <c r="DF27" i="1"/>
  <c r="DE27" i="1"/>
  <c r="DD27" i="1"/>
  <c r="DC27" i="1"/>
  <c r="DB27" i="1"/>
  <c r="DA27" i="1"/>
  <c r="CZ27" i="1"/>
  <c r="CY27" i="1"/>
  <c r="CX27" i="1"/>
  <c r="CW27" i="1"/>
  <c r="CV27" i="1"/>
  <c r="DO26" i="1"/>
  <c r="DN26" i="1"/>
  <c r="DM26" i="1"/>
  <c r="DL26" i="1"/>
  <c r="DK26" i="1"/>
  <c r="DJ26" i="1"/>
  <c r="DI26" i="1"/>
  <c r="DH26" i="1"/>
  <c r="DG26" i="1"/>
  <c r="DF26" i="1"/>
  <c r="DE26" i="1"/>
  <c r="DD26" i="1"/>
  <c r="DC26" i="1"/>
  <c r="DB26" i="1"/>
  <c r="DA26" i="1"/>
  <c r="CZ26" i="1"/>
  <c r="CY26" i="1"/>
  <c r="CX26" i="1"/>
  <c r="CW26" i="1"/>
  <c r="CV26" i="1"/>
  <c r="DO25" i="1"/>
  <c r="DN25" i="1"/>
  <c r="DM25" i="1"/>
  <c r="DL25" i="1"/>
  <c r="DK25" i="1"/>
  <c r="DJ25" i="1"/>
  <c r="DI25" i="1"/>
  <c r="DH25" i="1"/>
  <c r="DG25" i="1"/>
  <c r="DF25" i="1"/>
  <c r="DE25" i="1"/>
  <c r="DD25" i="1"/>
  <c r="DC25" i="1"/>
  <c r="DB25" i="1"/>
  <c r="DA25" i="1"/>
  <c r="CZ25" i="1"/>
  <c r="CY25" i="1"/>
  <c r="CX25" i="1"/>
  <c r="CW25" i="1"/>
  <c r="CV25" i="1"/>
  <c r="DO24" i="1"/>
  <c r="DN24" i="1"/>
  <c r="DM24" i="1"/>
  <c r="DL24" i="1"/>
  <c r="DK24" i="1"/>
  <c r="DJ24" i="1"/>
  <c r="DI24" i="1"/>
  <c r="DH24" i="1"/>
  <c r="DG24" i="1"/>
  <c r="DF24" i="1"/>
  <c r="DE24" i="1"/>
  <c r="DD24" i="1"/>
  <c r="DC24" i="1"/>
  <c r="DB24" i="1"/>
  <c r="DA24" i="1"/>
  <c r="CZ24" i="1"/>
  <c r="CY24" i="1"/>
  <c r="CX24" i="1"/>
  <c r="CW24" i="1"/>
  <c r="CV24" i="1"/>
  <c r="DO23" i="1"/>
  <c r="DN23" i="1"/>
  <c r="DM23" i="1"/>
  <c r="DL23" i="1"/>
  <c r="DK23" i="1"/>
  <c r="DJ23" i="1"/>
  <c r="DI23" i="1"/>
  <c r="DH23" i="1"/>
  <c r="DG23" i="1"/>
  <c r="DF23" i="1"/>
  <c r="DE23" i="1"/>
  <c r="DD23" i="1"/>
  <c r="DC23" i="1"/>
  <c r="DB23" i="1"/>
  <c r="DA23" i="1"/>
  <c r="CZ23" i="1"/>
  <c r="CY23" i="1"/>
  <c r="CX23" i="1"/>
  <c r="CW23" i="1"/>
  <c r="CV23" i="1"/>
  <c r="DO22" i="1"/>
  <c r="DN22" i="1"/>
  <c r="DM22" i="1"/>
  <c r="DL22" i="1"/>
  <c r="DK22" i="1"/>
  <c r="DJ22" i="1"/>
  <c r="DI22" i="1"/>
  <c r="DH22" i="1"/>
  <c r="DG22" i="1"/>
  <c r="DF22" i="1"/>
  <c r="DE22" i="1"/>
  <c r="DD22" i="1"/>
  <c r="DC22" i="1"/>
  <c r="DB22" i="1"/>
  <c r="DA22" i="1"/>
  <c r="CZ22" i="1"/>
  <c r="CY22" i="1"/>
  <c r="CX22" i="1"/>
  <c r="CW22" i="1"/>
  <c r="CV22" i="1"/>
  <c r="DO21" i="1"/>
  <c r="DN21" i="1"/>
  <c r="DM21" i="1"/>
  <c r="DL21" i="1"/>
  <c r="DK21" i="1"/>
  <c r="DJ21" i="1"/>
  <c r="DI21" i="1"/>
  <c r="DH21" i="1"/>
  <c r="DG21" i="1"/>
  <c r="DF21" i="1"/>
  <c r="DE21" i="1"/>
  <c r="DD21" i="1"/>
  <c r="DC21" i="1"/>
  <c r="DB21" i="1"/>
  <c r="DA21" i="1"/>
  <c r="CZ21" i="1"/>
  <c r="CY21" i="1"/>
  <c r="CX21" i="1"/>
  <c r="CW21" i="1"/>
  <c r="CV21" i="1"/>
  <c r="DO20" i="1"/>
  <c r="DN20" i="1"/>
  <c r="DM20" i="1"/>
  <c r="DL20" i="1"/>
  <c r="DK20" i="1"/>
  <c r="DJ20" i="1"/>
  <c r="DI20" i="1"/>
  <c r="DH20" i="1"/>
  <c r="DG20" i="1"/>
  <c r="DF20" i="1"/>
  <c r="DE20" i="1"/>
  <c r="DD20" i="1"/>
  <c r="DC20" i="1"/>
  <c r="DB20" i="1"/>
  <c r="DA20" i="1"/>
  <c r="CZ20" i="1"/>
  <c r="CY20" i="1"/>
  <c r="CX20" i="1"/>
  <c r="CW20" i="1"/>
  <c r="CV20" i="1"/>
  <c r="DO19" i="1"/>
  <c r="DN19" i="1"/>
  <c r="DM19" i="1"/>
  <c r="DL19" i="1"/>
  <c r="DK19" i="1"/>
  <c r="DJ19" i="1"/>
  <c r="DI19" i="1"/>
  <c r="DH19" i="1"/>
  <c r="DG19" i="1"/>
  <c r="DF19" i="1"/>
  <c r="DE19" i="1"/>
  <c r="DD19" i="1"/>
  <c r="DC19" i="1"/>
  <c r="DB19" i="1"/>
  <c r="DA19" i="1"/>
  <c r="CZ19" i="1"/>
  <c r="CY19" i="1"/>
  <c r="CX19" i="1"/>
  <c r="CW19" i="1"/>
  <c r="CV19" i="1"/>
  <c r="DO18" i="1"/>
  <c r="DN18" i="1"/>
  <c r="DM18" i="1"/>
  <c r="DL18" i="1"/>
  <c r="DK18" i="1"/>
  <c r="DJ18" i="1"/>
  <c r="DI18" i="1"/>
  <c r="DH18" i="1"/>
  <c r="DG18" i="1"/>
  <c r="DF18" i="1"/>
  <c r="DE18" i="1"/>
  <c r="DD18" i="1"/>
  <c r="DC18" i="1"/>
  <c r="DB18" i="1"/>
  <c r="DA18" i="1"/>
  <c r="CZ18" i="1"/>
  <c r="CY18" i="1"/>
  <c r="CX18" i="1"/>
  <c r="CW18" i="1"/>
  <c r="CV18" i="1"/>
  <c r="DO17" i="1"/>
  <c r="DN17" i="1"/>
  <c r="DM17" i="1"/>
  <c r="DL17" i="1"/>
  <c r="DK17" i="1"/>
  <c r="DJ17" i="1"/>
  <c r="DI17" i="1"/>
  <c r="DH17" i="1"/>
  <c r="DG17" i="1"/>
  <c r="DF17" i="1"/>
  <c r="DE17" i="1"/>
  <c r="DD17" i="1"/>
  <c r="DC17" i="1"/>
  <c r="DB17" i="1"/>
  <c r="DA17" i="1"/>
  <c r="CZ17" i="1"/>
  <c r="CY17" i="1"/>
  <c r="CX17" i="1"/>
  <c r="CW17" i="1"/>
  <c r="CV17" i="1"/>
  <c r="DO16" i="1"/>
  <c r="DN16" i="1"/>
  <c r="DM16" i="1"/>
  <c r="DL16" i="1"/>
  <c r="DK16" i="1"/>
  <c r="DJ16" i="1"/>
  <c r="DI16" i="1"/>
  <c r="DH16" i="1"/>
  <c r="DG16" i="1"/>
  <c r="DF16" i="1"/>
  <c r="DE16" i="1"/>
  <c r="DD16" i="1"/>
  <c r="DC16" i="1"/>
  <c r="DB16" i="1"/>
  <c r="DA16" i="1"/>
  <c r="CZ16" i="1"/>
  <c r="CY16" i="1"/>
  <c r="CX16" i="1"/>
  <c r="CW16" i="1"/>
  <c r="DP16" i="1" s="1"/>
  <c r="CV16" i="1"/>
  <c r="DO15" i="1"/>
  <c r="DN15" i="1"/>
  <c r="DM15" i="1"/>
  <c r="DL15" i="1"/>
  <c r="DK15" i="1"/>
  <c r="DJ15" i="1"/>
  <c r="DI15" i="1"/>
  <c r="DH15" i="1"/>
  <c r="DG15" i="1"/>
  <c r="DF15" i="1"/>
  <c r="DE15" i="1"/>
  <c r="DD15" i="1"/>
  <c r="DC15" i="1"/>
  <c r="DB15" i="1"/>
  <c r="DA15" i="1"/>
  <c r="CZ15" i="1"/>
  <c r="CY15" i="1"/>
  <c r="CX15" i="1"/>
  <c r="CW15" i="1"/>
  <c r="DP15" i="1" s="1"/>
  <c r="CV15" i="1"/>
  <c r="DO14" i="1"/>
  <c r="DN14" i="1"/>
  <c r="DM14" i="1"/>
  <c r="DL14" i="1"/>
  <c r="DK14" i="1"/>
  <c r="DJ14" i="1"/>
  <c r="DI14" i="1"/>
  <c r="DH14" i="1"/>
  <c r="DG14" i="1"/>
  <c r="DF14" i="1"/>
  <c r="DE14" i="1"/>
  <c r="DD14" i="1"/>
  <c r="DC14" i="1"/>
  <c r="DB14" i="1"/>
  <c r="DA14" i="1"/>
  <c r="CZ14" i="1"/>
  <c r="CY14" i="1"/>
  <c r="CX14" i="1"/>
  <c r="CW14" i="1"/>
  <c r="DP14" i="1" s="1"/>
  <c r="CV14" i="1"/>
  <c r="DO13" i="1"/>
  <c r="DN13" i="1"/>
  <c r="DM13" i="1"/>
  <c r="DL13" i="1"/>
  <c r="DK13" i="1"/>
  <c r="DJ13" i="1"/>
  <c r="DI13" i="1"/>
  <c r="DH13" i="1"/>
  <c r="DG13" i="1"/>
  <c r="DF13" i="1"/>
  <c r="DE13" i="1"/>
  <c r="DD13" i="1"/>
  <c r="DC13" i="1"/>
  <c r="DB13" i="1"/>
  <c r="DA13" i="1"/>
  <c r="CZ13" i="1"/>
  <c r="CY13" i="1"/>
  <c r="CX13" i="1"/>
  <c r="CW13" i="1"/>
  <c r="DP13" i="1" s="1"/>
  <c r="CV13" i="1"/>
  <c r="DO12" i="1"/>
  <c r="DN12" i="1"/>
  <c r="DM12" i="1"/>
  <c r="DL12" i="1"/>
  <c r="DK12" i="1"/>
  <c r="DJ12" i="1"/>
  <c r="DI12" i="1"/>
  <c r="DH12" i="1"/>
  <c r="DG12" i="1"/>
  <c r="DF12" i="1"/>
  <c r="DE12" i="1"/>
  <c r="DD12" i="1"/>
  <c r="DC12" i="1"/>
  <c r="DB12" i="1"/>
  <c r="DA12" i="1"/>
  <c r="CZ12" i="1"/>
  <c r="CY12" i="1"/>
  <c r="CX12" i="1"/>
  <c r="CW12" i="1"/>
  <c r="DP12" i="1" s="1"/>
  <c r="CV12" i="1"/>
  <c r="DO11" i="1"/>
  <c r="DN11" i="1"/>
  <c r="DM11" i="1"/>
  <c r="DL11" i="1"/>
  <c r="DK11" i="1"/>
  <c r="DJ11" i="1"/>
  <c r="DI11" i="1"/>
  <c r="DH11" i="1"/>
  <c r="DG11" i="1"/>
  <c r="DF11" i="1"/>
  <c r="DE11" i="1"/>
  <c r="DD11" i="1"/>
  <c r="DC11" i="1"/>
  <c r="DB11" i="1"/>
  <c r="DA11" i="1"/>
  <c r="CZ11" i="1"/>
  <c r="CY11" i="1"/>
  <c r="CX11" i="1"/>
  <c r="CW11" i="1"/>
  <c r="DP11" i="1" s="1"/>
  <c r="CV11" i="1"/>
  <c r="DO10" i="1"/>
  <c r="DN10" i="1"/>
  <c r="DM10" i="1"/>
  <c r="DL10" i="1"/>
  <c r="DK10" i="1"/>
  <c r="DJ10" i="1"/>
  <c r="DI10" i="1"/>
  <c r="DH10" i="1"/>
  <c r="DG10" i="1"/>
  <c r="DF10" i="1"/>
  <c r="DE10" i="1"/>
  <c r="DD10" i="1"/>
  <c r="DC10" i="1"/>
  <c r="DB10" i="1"/>
  <c r="DA10" i="1"/>
  <c r="CZ10" i="1"/>
  <c r="CY10" i="1"/>
  <c r="CX10" i="1"/>
  <c r="CW10" i="1"/>
  <c r="DP10" i="1" s="1"/>
  <c r="CV10" i="1"/>
  <c r="DO9" i="1"/>
  <c r="DO46" i="1" s="1"/>
  <c r="DN9" i="1"/>
  <c r="DM9" i="1"/>
  <c r="DM46" i="1" s="1"/>
  <c r="DL9" i="1"/>
  <c r="DK9" i="1"/>
  <c r="DJ9" i="1"/>
  <c r="DI9" i="1"/>
  <c r="DI46" i="1" s="1"/>
  <c r="DH9" i="1"/>
  <c r="DG9" i="1"/>
  <c r="DG46" i="1" s="1"/>
  <c r="DF9" i="1"/>
  <c r="DE9" i="1"/>
  <c r="DE46" i="1" s="1"/>
  <c r="DD9" i="1"/>
  <c r="DC9" i="1"/>
  <c r="DC46" i="1" s="1"/>
  <c r="DB9" i="1"/>
  <c r="DA9" i="1"/>
  <c r="DA46" i="1" s="1"/>
  <c r="CZ9" i="1"/>
  <c r="CY9" i="1"/>
  <c r="CY46" i="1" s="1"/>
  <c r="CX9" i="1"/>
  <c r="CW9" i="1"/>
  <c r="CW46" i="1" s="1"/>
  <c r="CV9" i="1"/>
  <c r="DP33" i="1" l="1"/>
  <c r="DK46" i="1"/>
  <c r="CV46" i="1"/>
  <c r="CX46" i="1"/>
  <c r="CZ46" i="1"/>
  <c r="DB46" i="1"/>
  <c r="DD46" i="1"/>
  <c r="DF46" i="1"/>
  <c r="DH46" i="1"/>
  <c r="DJ46" i="1"/>
  <c r="DL46" i="1"/>
  <c r="DN46" i="1"/>
  <c r="DP17" i="1"/>
  <c r="DP18" i="1"/>
  <c r="DP19" i="1"/>
  <c r="DP20" i="1"/>
  <c r="DP21" i="1"/>
  <c r="DP22" i="1"/>
  <c r="DP23" i="1"/>
  <c r="DP24" i="1"/>
  <c r="DP25" i="1"/>
  <c r="DP26" i="1"/>
  <c r="DP27" i="1"/>
  <c r="DP28" i="1"/>
  <c r="DP29" i="1"/>
  <c r="DP30" i="1"/>
  <c r="DP31" i="1"/>
  <c r="DP34" i="1"/>
  <c r="DP36" i="1"/>
  <c r="DP37" i="1"/>
  <c r="DP38" i="1"/>
  <c r="DP39" i="1"/>
  <c r="DP40" i="1"/>
  <c r="DP41" i="1"/>
  <c r="DP42" i="1"/>
  <c r="DP9" i="1"/>
  <c r="DP45" i="1" l="1"/>
  <c r="DP46" i="1"/>
</calcChain>
</file>

<file path=xl/sharedStrings.xml><?xml version="1.0" encoding="utf-8"?>
<sst xmlns="http://schemas.openxmlformats.org/spreadsheetml/2006/main" count="612" uniqueCount="96">
  <si>
    <t>УСЛОВНЫЕ ОБОЗНАЧЕНИЯ</t>
  </si>
  <si>
    <t xml:space="preserve"> на I полугодие 2024-2025 учебного года</t>
  </si>
  <si>
    <t>сентябрь</t>
  </si>
  <si>
    <t>октябрь</t>
  </si>
  <si>
    <t>ноябрь</t>
  </si>
  <si>
    <t>декабрь</t>
  </si>
  <si>
    <t>КОЛИЧЕСТВО ОЦЕНОЧНЫХ ПРОЦЕДУР</t>
  </si>
  <si>
    <t>Административная КР</t>
  </si>
  <si>
    <t>АКР</t>
  </si>
  <si>
    <t>класс</t>
  </si>
  <si>
    <t>РУС</t>
  </si>
  <si>
    <t>МАТ</t>
  </si>
  <si>
    <t>ВИС</t>
  </si>
  <si>
    <t>БИО</t>
  </si>
  <si>
    <t>ГЕО</t>
  </si>
  <si>
    <t>ИНФ</t>
  </si>
  <si>
    <t>ИСТ</t>
  </si>
  <si>
    <t>ЛИТ</t>
  </si>
  <si>
    <t>ОБЩ</t>
  </si>
  <si>
    <t>ФИЗ</t>
  </si>
  <si>
    <t>ХИМ</t>
  </si>
  <si>
    <t>АНГ</t>
  </si>
  <si>
    <t>ОКР</t>
  </si>
  <si>
    <t>ИЗО</t>
  </si>
  <si>
    <t>КУБ</t>
  </si>
  <si>
    <t>МУЗ</t>
  </si>
  <si>
    <t>ОБЗ</t>
  </si>
  <si>
    <t>ТЕХ</t>
  </si>
  <si>
    <t>ФЗР</t>
  </si>
  <si>
    <t>ВСЕГО</t>
  </si>
  <si>
    <t>Английский язык</t>
  </si>
  <si>
    <t>2а</t>
  </si>
  <si>
    <t>Биология</t>
  </si>
  <si>
    <t>2б</t>
  </si>
  <si>
    <t>Вероятность и статистика</t>
  </si>
  <si>
    <t>2в</t>
  </si>
  <si>
    <t>География</t>
  </si>
  <si>
    <t>2г</t>
  </si>
  <si>
    <t>3а</t>
  </si>
  <si>
    <t>Информатика</t>
  </si>
  <si>
    <t xml:space="preserve">
</t>
  </si>
  <si>
    <t>3б</t>
  </si>
  <si>
    <t>История</t>
  </si>
  <si>
    <t>3в</t>
  </si>
  <si>
    <t>Кубановедение</t>
  </si>
  <si>
    <t>3г</t>
  </si>
  <si>
    <t>Литература, литчтение</t>
  </si>
  <si>
    <t>4а</t>
  </si>
  <si>
    <t>Математика</t>
  </si>
  <si>
    <t>4б</t>
  </si>
  <si>
    <t>Музыка</t>
  </si>
  <si>
    <t>4в</t>
  </si>
  <si>
    <t>Немецкий/Французский</t>
  </si>
  <si>
    <t>Н/Ф</t>
  </si>
  <si>
    <t>4г</t>
  </si>
  <si>
    <t>Химия</t>
  </si>
  <si>
    <t>5а</t>
  </si>
  <si>
    <t>Обществознание</t>
  </si>
  <si>
    <t>5б</t>
  </si>
  <si>
    <t>Окружающий мир</t>
  </si>
  <si>
    <t>5в</t>
  </si>
  <si>
    <t>Русский</t>
  </si>
  <si>
    <t>5г</t>
  </si>
  <si>
    <t>Труд (Технология)</t>
  </si>
  <si>
    <t>6а</t>
  </si>
  <si>
    <t>Физика</t>
  </si>
  <si>
    <t>6б</t>
  </si>
  <si>
    <t>Физкультура</t>
  </si>
  <si>
    <t>6в</t>
  </si>
  <si>
    <t>ОБЗР</t>
  </si>
  <si>
    <t>6г</t>
  </si>
  <si>
    <t>7а</t>
  </si>
  <si>
    <t>ВПР</t>
  </si>
  <si>
    <t>7б</t>
  </si>
  <si>
    <t>7в</t>
  </si>
  <si>
    <t>АКР РУС ЯЗ-01.10.24</t>
  </si>
  <si>
    <t>7г</t>
  </si>
  <si>
    <t>АКР МАТ-03.10.24</t>
  </si>
  <si>
    <t>8а</t>
  </si>
  <si>
    <t>8б</t>
  </si>
  <si>
    <t>8в</t>
  </si>
  <si>
    <t>8г</t>
  </si>
  <si>
    <t>9а</t>
  </si>
  <si>
    <t>9б</t>
  </si>
  <si>
    <t>9в</t>
  </si>
  <si>
    <t>9г</t>
  </si>
  <si>
    <t>10а</t>
  </si>
  <si>
    <t>10б</t>
  </si>
  <si>
    <t>11а</t>
  </si>
  <si>
    <t>11б</t>
  </si>
  <si>
    <t>жирным шрифтом обозначены ВПР</t>
  </si>
  <si>
    <t>УТВЕРЖДЕНО</t>
  </si>
  <si>
    <t>______________Е.В. Сидельникова</t>
  </si>
  <si>
    <t>Директор МАОУ гимназии № 54</t>
  </si>
  <si>
    <t>Приказ  от 02..09.2024 № 95-О</t>
  </si>
  <si>
    <t xml:space="preserve">                       График оценочных процедур в МАОУ гимназии № 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</si>
</sst>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 x14ac:knownFonts="1">
    <font>
      <sz val="11"/>
      <color theme="1"/>
      <name val="Arial"/>
    </font>
    <font>
      <b/>
      <sz val="10"/>
      <name val="Arial"/>
    </font>
    <font>
      <sz val="10"/>
      <color indexed="65"/>
      <name val="Arial"/>
    </font>
    <font>
      <sz val="10"/>
      <color rgb="FFCC0000"/>
      <name val="Arial"/>
    </font>
    <font>
      <b/>
      <sz val="10"/>
      <color indexed="65"/>
      <name val="Arial"/>
    </font>
    <font>
      <i/>
      <sz val="10"/>
      <color indexed="23"/>
      <name val="Arial"/>
    </font>
    <font>
      <sz val="10"/>
      <color rgb="FF006600"/>
      <name val="Arial"/>
    </font>
    <font>
      <b/>
      <sz val="24"/>
      <name val="Arial"/>
    </font>
    <font>
      <sz val="18"/>
      <name val="Arial"/>
    </font>
    <font>
      <sz val="12"/>
      <name val="Arial"/>
    </font>
    <font>
      <u/>
      <sz val="10"/>
      <color rgb="FF0000EE"/>
      <name val="Arial"/>
    </font>
    <font>
      <sz val="10"/>
      <color rgb="FF996600"/>
      <name val="Arial"/>
    </font>
    <font>
      <sz val="10"/>
      <color indexed="63"/>
      <name val="Arial"/>
    </font>
    <font>
      <sz val="10"/>
      <name val="Calibri"/>
      <scheme val="minor"/>
    </font>
    <font>
      <b/>
      <sz val="10"/>
      <color rgb="FFC00000"/>
      <name val="Calibri"/>
      <scheme val="minor"/>
    </font>
    <font>
      <sz val="12"/>
      <name val="Times New Roman"/>
    </font>
    <font>
      <sz val="11"/>
      <name val="Calibri"/>
    </font>
    <font>
      <b/>
      <sz val="10"/>
      <color rgb="FF632423"/>
      <name val="Calibri"/>
      <scheme val="minor"/>
    </font>
    <font>
      <sz val="14"/>
      <name val="Times New Roman"/>
    </font>
    <font>
      <b/>
      <sz val="14"/>
      <name val="Times New Roman"/>
    </font>
    <font>
      <sz val="10"/>
      <color rgb="FF632423"/>
      <name val="Calibri"/>
      <scheme val="minor"/>
    </font>
    <font>
      <i/>
      <sz val="12"/>
      <name val="Times New Roman"/>
    </font>
    <font>
      <b/>
      <sz val="12"/>
      <name val="Times New Roman"/>
    </font>
    <font>
      <i/>
      <sz val="11"/>
      <name val="Calibri"/>
    </font>
    <font>
      <sz val="9"/>
      <color rgb="FF632423"/>
      <name val="Calibri"/>
      <scheme val="minor"/>
    </font>
    <font>
      <b/>
      <sz val="11"/>
      <color rgb="FFC00000"/>
      <name val="Calibri"/>
    </font>
    <font>
      <b/>
      <sz val="12"/>
      <color rgb="FFC00000"/>
      <name val="Times New Roman"/>
    </font>
    <font>
      <sz val="11"/>
      <color theme="1"/>
      <name val="Arial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i/>
      <sz val="12"/>
      <name val="Times New Roman"/>
      <family val="1"/>
      <charset val="204"/>
    </font>
  </fonts>
  <fills count="16">
    <fill>
      <patternFill patternType="none"/>
    </fill>
    <fill>
      <patternFill patternType="gray125"/>
    </fill>
    <fill>
      <patternFill patternType="solid"/>
    </fill>
    <fill>
      <patternFill patternType="solid">
        <fgColor indexed="23"/>
        <bgColor indexed="23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indexed="42"/>
        <b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5"/>
        <bgColor indexed="5"/>
      </patternFill>
    </fill>
    <fill>
      <patternFill patternType="solid">
        <fgColor rgb="FF92D050"/>
        <bgColor rgb="FF92D050"/>
      </patternFill>
    </fill>
    <fill>
      <patternFill patternType="solid">
        <fgColor rgb="FFFFC000"/>
        <bgColor rgb="FF8DB3E2"/>
      </patternFill>
    </fill>
    <fill>
      <patternFill patternType="solid">
        <fgColor theme="8" tint="0.39997558519241921"/>
        <bgColor rgb="FFCCC0D9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0"/>
        <bgColor theme="0"/>
      </patternFill>
    </fill>
  </fills>
  <borders count="3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theme="1"/>
      </left>
      <right style="thin">
        <color auto="1"/>
      </right>
      <top style="thin">
        <color theme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theme="1"/>
      </top>
      <bottom style="thin">
        <color auto="1"/>
      </bottom>
      <diagonal/>
    </border>
    <border>
      <left style="thin">
        <color auto="1"/>
      </left>
      <right style="thin">
        <color theme="1"/>
      </right>
      <top style="thin">
        <color theme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theme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theme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theme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theme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theme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theme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theme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</borders>
  <cellStyleXfs count="18">
    <xf numFmtId="0" fontId="0" fillId="0" borderId="0"/>
    <xf numFmtId="0" fontId="1" fillId="0" borderId="0"/>
    <xf numFmtId="0" fontId="2" fillId="2" borderId="0"/>
    <xf numFmtId="0" fontId="2" fillId="3" borderId="0"/>
    <xf numFmtId="0" fontId="1" fillId="4" borderId="0"/>
    <xf numFmtId="0" fontId="3" fillId="5" borderId="0"/>
    <xf numFmtId="0" fontId="4" fillId="6" borderId="0"/>
    <xf numFmtId="0" fontId="5" fillId="0" borderId="0"/>
    <xf numFmtId="0" fontId="6" fillId="7" borderId="0"/>
    <xf numFmtId="0" fontId="7" fillId="0" borderId="0"/>
    <xf numFmtId="0" fontId="8" fillId="0" borderId="0"/>
    <xf numFmtId="0" fontId="9" fillId="0" borderId="0"/>
    <xf numFmtId="0" fontId="10" fillId="0" borderId="0"/>
    <xf numFmtId="0" fontId="11" fillId="8" borderId="0"/>
    <xf numFmtId="0" fontId="12" fillId="8" borderId="1"/>
    <xf numFmtId="0" fontId="27" fillId="0" borderId="0"/>
    <xf numFmtId="0" fontId="27" fillId="0" borderId="0"/>
    <xf numFmtId="0" fontId="3" fillId="0" borderId="0"/>
  </cellStyleXfs>
  <cellXfs count="86">
    <xf numFmtId="0" fontId="0" fillId="0" borderId="0" xfId="0"/>
    <xf numFmtId="0" fontId="13" fillId="0" borderId="0" xfId="0" applyFont="1" applyAlignment="1">
      <alignment horizontal="left" vertical="top"/>
    </xf>
    <xf numFmtId="0" fontId="14" fillId="0" borderId="0" xfId="0" applyFont="1" applyAlignment="1">
      <alignment horizontal="left" vertical="top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16" fillId="0" borderId="0" xfId="0" applyFont="1"/>
    <xf numFmtId="0" fontId="0" fillId="0" borderId="0" xfId="0" applyAlignment="1">
      <alignment horizontal="center"/>
    </xf>
    <xf numFmtId="0" fontId="19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0" fillId="14" borderId="10" xfId="0" applyFill="1" applyBorder="1" applyAlignment="1">
      <alignment horizontal="center" vertical="center"/>
    </xf>
    <xf numFmtId="0" fontId="20" fillId="0" borderId="3" xfId="0" applyFont="1" applyBorder="1" applyAlignment="1">
      <alignment horizontal="left" vertical="top" wrapText="1"/>
    </xf>
    <xf numFmtId="0" fontId="14" fillId="0" borderId="11" xfId="0" applyFont="1" applyBorder="1" applyAlignment="1">
      <alignment horizontal="left" vertical="top" wrapText="1"/>
    </xf>
    <xf numFmtId="0" fontId="15" fillId="0" borderId="12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21" fillId="0" borderId="16" xfId="0" applyFont="1" applyBorder="1" applyAlignment="1">
      <alignment horizontal="center" vertical="center"/>
    </xf>
    <xf numFmtId="0" fontId="21" fillId="0" borderId="17" xfId="0" applyFont="1" applyBorder="1" applyAlignment="1">
      <alignment horizontal="center" vertical="center"/>
    </xf>
    <xf numFmtId="0" fontId="21" fillId="0" borderId="18" xfId="0" applyFont="1" applyBorder="1" applyAlignment="1">
      <alignment horizontal="center" vertical="center"/>
    </xf>
    <xf numFmtId="0" fontId="21" fillId="14" borderId="19" xfId="0" applyFont="1" applyFill="1" applyBorder="1" applyAlignment="1">
      <alignment horizontal="center" vertical="center"/>
    </xf>
    <xf numFmtId="0" fontId="20" fillId="15" borderId="20" xfId="0" applyFont="1" applyFill="1" applyBorder="1" applyAlignment="1">
      <alignment horizontal="left" vertical="top" wrapText="1"/>
    </xf>
    <xf numFmtId="0" fontId="14" fillId="0" borderId="21" xfId="0" applyFont="1" applyBorder="1" applyAlignment="1">
      <alignment horizontal="left" vertical="top" wrapText="1"/>
    </xf>
    <xf numFmtId="0" fontId="22" fillId="0" borderId="12" xfId="0" applyFont="1" applyBorder="1" applyAlignment="1">
      <alignment horizontal="center" vertical="center"/>
    </xf>
    <xf numFmtId="0" fontId="16" fillId="0" borderId="22" xfId="0" applyFont="1" applyBorder="1" applyAlignment="1">
      <alignment horizontal="left" vertical="center"/>
    </xf>
    <xf numFmtId="0" fontId="16" fillId="0" borderId="12" xfId="0" applyFont="1" applyBorder="1" applyAlignment="1">
      <alignment horizontal="left" vertical="center"/>
    </xf>
    <xf numFmtId="0" fontId="23" fillId="0" borderId="23" xfId="0" applyFont="1" applyBorder="1" applyAlignment="1">
      <alignment horizontal="center" vertical="center"/>
    </xf>
    <xf numFmtId="0" fontId="23" fillId="0" borderId="24" xfId="0" applyFont="1" applyBorder="1" applyAlignment="1">
      <alignment horizontal="center" vertical="center"/>
    </xf>
    <xf numFmtId="0" fontId="23" fillId="0" borderId="22" xfId="0" applyFont="1" applyBorder="1" applyAlignment="1">
      <alignment horizontal="center" vertical="center"/>
    </xf>
    <xf numFmtId="0" fontId="23" fillId="0" borderId="25" xfId="0" applyFont="1" applyBorder="1" applyAlignment="1">
      <alignment horizontal="center" vertical="center"/>
    </xf>
    <xf numFmtId="0" fontId="0" fillId="14" borderId="10" xfId="0" applyFill="1" applyBorder="1" applyAlignment="1">
      <alignment horizontal="center"/>
    </xf>
    <xf numFmtId="0" fontId="22" fillId="0" borderId="26" xfId="0" applyFont="1" applyBorder="1" applyAlignment="1">
      <alignment horizontal="center" vertical="center"/>
    </xf>
    <xf numFmtId="0" fontId="23" fillId="0" borderId="27" xfId="0" applyFont="1" applyBorder="1" applyAlignment="1">
      <alignment horizontal="center" vertical="center"/>
    </xf>
    <xf numFmtId="0" fontId="23" fillId="0" borderId="28" xfId="0" applyFont="1" applyBorder="1" applyAlignment="1">
      <alignment horizontal="center" vertical="center"/>
    </xf>
    <xf numFmtId="0" fontId="23" fillId="0" borderId="29" xfId="0" applyFont="1" applyBorder="1" applyAlignment="1">
      <alignment horizontal="center" vertical="center"/>
    </xf>
    <xf numFmtId="0" fontId="23" fillId="0" borderId="30" xfId="0" applyFont="1" applyBorder="1" applyAlignment="1">
      <alignment horizontal="center" vertical="center"/>
    </xf>
    <xf numFmtId="0" fontId="14" fillId="0" borderId="21" xfId="0" applyFont="1" applyBorder="1" applyAlignment="1">
      <alignment horizontal="left" vertical="top"/>
    </xf>
    <xf numFmtId="0" fontId="16" fillId="0" borderId="0" xfId="0" applyFont="1" applyAlignment="1">
      <alignment wrapText="1"/>
    </xf>
    <xf numFmtId="0" fontId="20" fillId="0" borderId="20" xfId="0" applyFont="1" applyBorder="1" applyAlignment="1">
      <alignment horizontal="left" vertical="top" wrapText="1"/>
    </xf>
    <xf numFmtId="0" fontId="22" fillId="0" borderId="2" xfId="0" applyFont="1" applyBorder="1" applyAlignment="1">
      <alignment horizontal="center" vertical="center"/>
    </xf>
    <xf numFmtId="0" fontId="22" fillId="0" borderId="29" xfId="0" applyFont="1" applyBorder="1" applyAlignment="1">
      <alignment horizontal="center" vertical="center"/>
    </xf>
    <xf numFmtId="0" fontId="13" fillId="0" borderId="31" xfId="0" applyFont="1" applyBorder="1" applyAlignment="1">
      <alignment horizontal="left" vertical="top"/>
    </xf>
    <xf numFmtId="0" fontId="14" fillId="0" borderId="32" xfId="0" applyFont="1" applyBorder="1" applyAlignment="1">
      <alignment horizontal="left" vertical="top" wrapText="1"/>
    </xf>
    <xf numFmtId="0" fontId="24" fillId="0" borderId="0" xfId="0" applyFont="1" applyAlignment="1">
      <alignment horizontal="left" vertical="top" wrapText="1"/>
    </xf>
    <xf numFmtId="0" fontId="14" fillId="0" borderId="0" xfId="0" applyFont="1" applyAlignment="1">
      <alignment horizontal="left" vertical="top" wrapText="1"/>
    </xf>
    <xf numFmtId="0" fontId="25" fillId="0" borderId="0" xfId="0" applyFont="1" applyAlignment="1">
      <alignment wrapText="1"/>
    </xf>
    <xf numFmtId="0" fontId="23" fillId="0" borderId="33" xfId="0" applyFont="1" applyBorder="1" applyAlignment="1">
      <alignment horizontal="center" vertical="center"/>
    </xf>
    <xf numFmtId="0" fontId="23" fillId="0" borderId="34" xfId="0" applyFont="1" applyBorder="1" applyAlignment="1">
      <alignment horizontal="center" vertical="center"/>
    </xf>
    <xf numFmtId="0" fontId="23" fillId="0" borderId="35" xfId="0" applyFont="1" applyBorder="1" applyAlignment="1">
      <alignment horizontal="center" vertical="center"/>
    </xf>
    <xf numFmtId="0" fontId="23" fillId="0" borderId="36" xfId="0" applyFont="1" applyBorder="1" applyAlignment="1">
      <alignment horizontal="center" vertical="center"/>
    </xf>
    <xf numFmtId="0" fontId="15" fillId="0" borderId="0" xfId="0" applyFont="1"/>
    <xf numFmtId="0" fontId="15" fillId="0" borderId="0" xfId="0" applyFont="1" applyAlignment="1">
      <alignment wrapText="1"/>
    </xf>
    <xf numFmtId="0" fontId="26" fillId="0" borderId="0" xfId="0" applyFont="1" applyAlignment="1">
      <alignment wrapText="1"/>
    </xf>
    <xf numFmtId="0" fontId="15" fillId="0" borderId="37" xfId="0" applyFont="1" applyBorder="1" applyAlignment="1">
      <alignment horizontal="center" vertical="center"/>
    </xf>
    <xf numFmtId="0" fontId="15" fillId="0" borderId="38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15" fillId="0" borderId="10" xfId="0" applyFont="1" applyBorder="1"/>
    <xf numFmtId="0" fontId="15" fillId="14" borderId="10" xfId="0" applyFont="1" applyFill="1" applyBorder="1" applyAlignment="1">
      <alignment horizontal="center"/>
    </xf>
    <xf numFmtId="0" fontId="26" fillId="0" borderId="0" xfId="0" applyFont="1" applyAlignment="1">
      <alignment horizontal="center" vertical="center" wrapText="1"/>
    </xf>
    <xf numFmtId="0" fontId="15" fillId="14" borderId="10" xfId="0" applyFont="1" applyFill="1" applyBorder="1" applyAlignment="1">
      <alignment horizontal="center" vertical="center"/>
    </xf>
    <xf numFmtId="0" fontId="17" fillId="0" borderId="29" xfId="0" applyFont="1" applyBorder="1" applyAlignment="1">
      <alignment horizontal="left" vertical="top" wrapText="1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5" fillId="9" borderId="3" xfId="0" applyFont="1" applyFill="1" applyBorder="1" applyAlignment="1">
      <alignment horizontal="center" vertical="center"/>
    </xf>
    <xf numFmtId="0" fontId="15" fillId="9" borderId="4" xfId="0" applyFont="1" applyFill="1" applyBorder="1" applyAlignment="1">
      <alignment horizontal="center" vertical="center"/>
    </xf>
    <xf numFmtId="0" fontId="15" fillId="10" borderId="4" xfId="0" applyFont="1" applyFill="1" applyBorder="1" applyAlignment="1">
      <alignment horizontal="center" vertical="center"/>
    </xf>
    <xf numFmtId="0" fontId="15" fillId="11" borderId="4" xfId="0" applyFont="1" applyFill="1" applyBorder="1" applyAlignment="1">
      <alignment horizontal="center" vertical="center"/>
    </xf>
    <xf numFmtId="0" fontId="15" fillId="12" borderId="5" xfId="0" applyFont="1" applyFill="1" applyBorder="1" applyAlignment="1">
      <alignment horizontal="center" vertical="center"/>
    </xf>
    <xf numFmtId="0" fontId="15" fillId="12" borderId="6" xfId="0" applyFont="1" applyFill="1" applyBorder="1" applyAlignment="1">
      <alignment horizontal="center" vertical="center"/>
    </xf>
    <xf numFmtId="0" fontId="15" fillId="13" borderId="7" xfId="0" applyFont="1" applyFill="1" applyBorder="1" applyAlignment="1">
      <alignment horizontal="center" vertical="center"/>
    </xf>
    <xf numFmtId="0" fontId="15" fillId="13" borderId="8" xfId="0" applyFont="1" applyFill="1" applyBorder="1" applyAlignment="1">
      <alignment horizontal="center" vertical="center"/>
    </xf>
    <xf numFmtId="0" fontId="15" fillId="13" borderId="9" xfId="0" applyFont="1" applyFill="1" applyBorder="1" applyAlignment="1">
      <alignment horizontal="center" vertical="center"/>
    </xf>
    <xf numFmtId="0" fontId="15" fillId="9" borderId="29" xfId="0" applyFont="1" applyFill="1" applyBorder="1" applyAlignment="1">
      <alignment horizontal="center" vertical="center"/>
    </xf>
    <xf numFmtId="0" fontId="15" fillId="10" borderId="29" xfId="0" applyFont="1" applyFill="1" applyBorder="1" applyAlignment="1">
      <alignment horizontal="center" vertical="center"/>
    </xf>
    <xf numFmtId="0" fontId="15" fillId="11" borderId="29" xfId="0" applyFont="1" applyFill="1" applyBorder="1" applyAlignment="1">
      <alignment horizontal="center" vertical="center"/>
    </xf>
    <xf numFmtId="0" fontId="15" fillId="12" borderId="29" xfId="0" applyFont="1" applyFill="1" applyBorder="1" applyAlignment="1">
      <alignment horizontal="center" vertical="center"/>
    </xf>
    <xf numFmtId="0" fontId="15" fillId="12" borderId="26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8" fillId="0" borderId="0" xfId="0" applyFont="1" applyAlignment="1">
      <alignment horizontal="center" vertical="center"/>
    </xf>
    <xf numFmtId="0" fontId="28" fillId="0" borderId="0" xfId="0" applyFont="1" applyAlignment="1">
      <alignment horizontal="left" vertical="center"/>
    </xf>
    <xf numFmtId="0" fontId="29" fillId="0" borderId="0" xfId="0" applyFont="1" applyAlignment="1">
      <alignment horizontal="center" vertical="center"/>
    </xf>
    <xf numFmtId="0" fontId="30" fillId="0" borderId="17" xfId="0" applyFont="1" applyBorder="1" applyAlignment="1">
      <alignment horizontal="center" vertical="center"/>
    </xf>
  </cellXfs>
  <cellStyles count="18">
    <cellStyle name="Accent" xfId="1"/>
    <cellStyle name="Accent 1" xfId="2"/>
    <cellStyle name="Accent 2" xfId="3"/>
    <cellStyle name="Accent 3" xfId="4"/>
    <cellStyle name="Bad" xfId="5"/>
    <cellStyle name="Error" xfId="6"/>
    <cellStyle name="Footnote" xfId="7"/>
    <cellStyle name="Good" xfId="8"/>
    <cellStyle name="Heading" xfId="9"/>
    <cellStyle name="Heading 1" xfId="10"/>
    <cellStyle name="Heading 2" xfId="11"/>
    <cellStyle name="Hyperlink" xfId="12"/>
    <cellStyle name="Neutral" xfId="13"/>
    <cellStyle name="Note" xfId="14"/>
    <cellStyle name="Status" xfId="15"/>
    <cellStyle name="Text" xfId="16"/>
    <cellStyle name="Warning" xfId="17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P602"/>
  <sheetViews>
    <sheetView tabSelected="1" zoomScale="70" workbookViewId="0">
      <pane xSplit="4" ySplit="8" topLeftCell="E9" activePane="bottomRight" state="frozen"/>
      <selection activeCell="CP31" sqref="CP31"/>
      <selection pane="topRight"/>
      <selection pane="bottomLeft"/>
      <selection pane="bottomRight" activeCell="DM4" sqref="DM4"/>
    </sheetView>
  </sheetViews>
  <sheetFormatPr defaultRowHeight="15" customHeight="1" x14ac:dyDescent="0.3"/>
  <cols>
    <col min="1" max="1" width="14.296875" style="1" customWidth="1"/>
    <col min="2" max="2" width="4.5" style="2" customWidth="1"/>
    <col min="3" max="3" width="2.19921875" customWidth="1"/>
    <col min="4" max="4" width="5.3984375" style="3" customWidth="1"/>
    <col min="5" max="99" width="4.69921875" style="4" customWidth="1"/>
    <col min="100" max="117" width="4.69921875" style="5" customWidth="1"/>
    <col min="118" max="119" width="4.69921875" style="6" customWidth="1"/>
    <col min="120" max="120" width="6.8984375" style="7" bestFit="1" customWidth="1"/>
    <col min="121" max="1021" width="12.8984375" customWidth="1"/>
  </cols>
  <sheetData>
    <row r="1" spans="1:120" ht="15" customHeight="1" x14ac:dyDescent="0.3">
      <c r="A1" s="64" t="s">
        <v>0</v>
      </c>
      <c r="B1" s="64"/>
    </row>
    <row r="2" spans="1:120" ht="19.95" customHeight="1" x14ac:dyDescent="0.3">
      <c r="F2" s="65" t="s">
        <v>91</v>
      </c>
      <c r="G2" s="65"/>
      <c r="H2" s="65"/>
      <c r="I2" s="65"/>
    </row>
    <row r="3" spans="1:120" ht="19.95" customHeight="1" x14ac:dyDescent="0.3">
      <c r="F3" s="82" t="s">
        <v>93</v>
      </c>
      <c r="G3" s="81"/>
      <c r="H3" s="81"/>
      <c r="I3" s="81"/>
      <c r="J3" s="81"/>
      <c r="K3" s="81"/>
      <c r="L3" s="81"/>
      <c r="M3" s="81"/>
    </row>
    <row r="4" spans="1:120" ht="19.95" customHeight="1" x14ac:dyDescent="0.3">
      <c r="F4" s="83" t="s">
        <v>92</v>
      </c>
      <c r="G4" s="83"/>
      <c r="H4" s="83"/>
      <c r="I4" s="83"/>
      <c r="J4" s="83"/>
      <c r="K4" s="83"/>
      <c r="L4" s="83"/>
      <c r="M4" s="83"/>
      <c r="Q4" s="84" t="s">
        <v>95</v>
      </c>
      <c r="R4" s="84"/>
      <c r="S4" s="84"/>
      <c r="T4" s="84"/>
      <c r="U4" s="84"/>
      <c r="V4" s="84"/>
      <c r="W4" s="84"/>
      <c r="X4" s="84"/>
      <c r="Y4" s="84"/>
      <c r="Z4" s="84"/>
      <c r="AA4" s="84"/>
      <c r="AB4" s="84"/>
      <c r="AC4" s="84"/>
      <c r="AD4" s="84"/>
      <c r="AE4" s="84"/>
      <c r="AF4" s="84"/>
      <c r="AG4" s="84"/>
      <c r="AH4" s="84"/>
      <c r="AI4" s="84" t="s">
        <v>1</v>
      </c>
      <c r="AJ4" s="84"/>
      <c r="AK4" s="84"/>
      <c r="AL4" s="84"/>
      <c r="AM4" s="84"/>
      <c r="AN4" s="84"/>
      <c r="AO4" s="84"/>
      <c r="AP4" s="84"/>
      <c r="AQ4" s="84"/>
      <c r="AR4" s="84"/>
      <c r="AS4" s="84"/>
      <c r="AT4" s="84"/>
      <c r="AU4" s="84"/>
      <c r="AV4" s="84"/>
    </row>
    <row r="5" spans="1:120" ht="19.95" customHeight="1" x14ac:dyDescent="0.3">
      <c r="F5" s="83" t="s">
        <v>94</v>
      </c>
      <c r="G5" s="83"/>
      <c r="H5" s="83"/>
      <c r="I5" s="83"/>
      <c r="J5" s="83"/>
      <c r="K5" s="83"/>
      <c r="L5" s="83"/>
      <c r="M5" s="83"/>
      <c r="Q5" s="66"/>
      <c r="R5" s="66"/>
      <c r="S5" s="66"/>
      <c r="T5" s="66"/>
      <c r="U5" s="66"/>
      <c r="V5" s="66"/>
      <c r="W5" s="66"/>
      <c r="X5" s="66"/>
      <c r="Y5" s="66"/>
      <c r="Z5" s="66"/>
      <c r="AA5" s="66"/>
      <c r="AB5" s="66"/>
      <c r="AC5" s="66"/>
      <c r="AD5" s="66"/>
      <c r="AE5" s="66"/>
      <c r="AF5" s="66"/>
      <c r="AG5" s="8"/>
      <c r="AH5" s="8"/>
    </row>
    <row r="7" spans="1:120" s="9" customFormat="1" ht="30" customHeight="1" thickBot="1" x14ac:dyDescent="0.3">
      <c r="D7" s="10"/>
      <c r="E7" s="67" t="s">
        <v>2</v>
      </c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68"/>
      <c r="S7" s="68"/>
      <c r="T7" s="68"/>
      <c r="U7" s="68"/>
      <c r="V7" s="68"/>
      <c r="W7" s="68"/>
      <c r="X7" s="68"/>
      <c r="Y7" s="68"/>
      <c r="Z7" s="68"/>
      <c r="AA7" s="68"/>
      <c r="AB7" s="68"/>
      <c r="AC7" s="68"/>
      <c r="AD7" s="69" t="s">
        <v>3</v>
      </c>
      <c r="AE7" s="69"/>
      <c r="AF7" s="69"/>
      <c r="AG7" s="69"/>
      <c r="AH7" s="69"/>
      <c r="AI7" s="69"/>
      <c r="AJ7" s="69"/>
      <c r="AK7" s="69"/>
      <c r="AL7" s="69"/>
      <c r="AM7" s="69"/>
      <c r="AN7" s="69"/>
      <c r="AO7" s="69"/>
      <c r="AP7" s="69"/>
      <c r="AQ7" s="69"/>
      <c r="AR7" s="69"/>
      <c r="AS7" s="69"/>
      <c r="AT7" s="69"/>
      <c r="AU7" s="69"/>
      <c r="AV7" s="69"/>
      <c r="AW7" s="69"/>
      <c r="AX7" s="69"/>
      <c r="AY7" s="69"/>
      <c r="AZ7" s="69"/>
      <c r="BA7" s="70" t="s">
        <v>4</v>
      </c>
      <c r="BB7" s="70"/>
      <c r="BC7" s="70"/>
      <c r="BD7" s="70"/>
      <c r="BE7" s="70"/>
      <c r="BF7" s="70"/>
      <c r="BG7" s="70"/>
      <c r="BH7" s="70"/>
      <c r="BI7" s="70"/>
      <c r="BJ7" s="70"/>
      <c r="BK7" s="70"/>
      <c r="BL7" s="70"/>
      <c r="BM7" s="70"/>
      <c r="BN7" s="70"/>
      <c r="BO7" s="70"/>
      <c r="BP7" s="70"/>
      <c r="BQ7" s="70"/>
      <c r="BR7" s="70"/>
      <c r="BS7" s="70"/>
      <c r="BT7" s="70"/>
      <c r="BU7" s="70"/>
      <c r="BV7" s="70"/>
      <c r="BW7" s="70"/>
      <c r="BX7" s="71" t="s">
        <v>5</v>
      </c>
      <c r="BY7" s="72"/>
      <c r="BZ7" s="72"/>
      <c r="CA7" s="72"/>
      <c r="CB7" s="72"/>
      <c r="CC7" s="72"/>
      <c r="CD7" s="72"/>
      <c r="CE7" s="72"/>
      <c r="CF7" s="72"/>
      <c r="CG7" s="72"/>
      <c r="CH7" s="72"/>
      <c r="CI7" s="72"/>
      <c r="CJ7" s="72"/>
      <c r="CK7" s="72"/>
      <c r="CL7" s="72"/>
      <c r="CM7" s="72"/>
      <c r="CN7" s="72"/>
      <c r="CO7" s="72"/>
      <c r="CP7" s="72"/>
      <c r="CQ7" s="72"/>
      <c r="CR7" s="72"/>
      <c r="CS7" s="72"/>
      <c r="CT7" s="72"/>
      <c r="CU7" s="72"/>
      <c r="CV7" s="73" t="s">
        <v>6</v>
      </c>
      <c r="CW7" s="74"/>
      <c r="CX7" s="74"/>
      <c r="CY7" s="74"/>
      <c r="CZ7" s="74"/>
      <c r="DA7" s="74"/>
      <c r="DB7" s="74"/>
      <c r="DC7" s="74"/>
      <c r="DD7" s="74"/>
      <c r="DE7" s="74"/>
      <c r="DF7" s="74"/>
      <c r="DG7" s="74"/>
      <c r="DH7" s="74"/>
      <c r="DI7" s="74"/>
      <c r="DJ7" s="74"/>
      <c r="DK7" s="74"/>
      <c r="DL7" s="74"/>
      <c r="DM7" s="74"/>
      <c r="DN7" s="74"/>
      <c r="DO7" s="75"/>
      <c r="DP7" s="11"/>
    </row>
    <row r="8" spans="1:120" s="9" customFormat="1" ht="18" customHeight="1" thickBot="1" x14ac:dyDescent="0.3">
      <c r="A8" s="12" t="s">
        <v>7</v>
      </c>
      <c r="B8" s="13" t="s">
        <v>8</v>
      </c>
      <c r="D8" s="14" t="s">
        <v>9</v>
      </c>
      <c r="E8" s="15">
        <v>2</v>
      </c>
      <c r="F8" s="16">
        <v>3</v>
      </c>
      <c r="G8" s="16">
        <v>4</v>
      </c>
      <c r="H8" s="16">
        <v>5</v>
      </c>
      <c r="I8" s="16">
        <v>6</v>
      </c>
      <c r="J8" s="16">
        <v>7</v>
      </c>
      <c r="K8" s="16">
        <v>9</v>
      </c>
      <c r="L8" s="16">
        <v>10</v>
      </c>
      <c r="M8" s="16">
        <v>11</v>
      </c>
      <c r="N8" s="16">
        <v>12</v>
      </c>
      <c r="O8" s="16">
        <v>13</v>
      </c>
      <c r="P8" s="16">
        <v>14</v>
      </c>
      <c r="Q8" s="16">
        <v>16</v>
      </c>
      <c r="R8" s="16">
        <v>17</v>
      </c>
      <c r="S8" s="16">
        <v>18</v>
      </c>
      <c r="T8" s="16">
        <v>19</v>
      </c>
      <c r="U8" s="16">
        <v>20</v>
      </c>
      <c r="V8" s="16">
        <v>21</v>
      </c>
      <c r="W8" s="16">
        <v>23</v>
      </c>
      <c r="X8" s="16">
        <v>24</v>
      </c>
      <c r="Y8" s="16">
        <v>25</v>
      </c>
      <c r="Z8" s="16">
        <v>26</v>
      </c>
      <c r="AA8" s="16">
        <v>27</v>
      </c>
      <c r="AB8" s="16">
        <v>28</v>
      </c>
      <c r="AC8" s="16">
        <v>30</v>
      </c>
      <c r="AD8" s="16">
        <v>1</v>
      </c>
      <c r="AE8" s="16">
        <v>2</v>
      </c>
      <c r="AF8" s="16">
        <v>3</v>
      </c>
      <c r="AG8" s="16">
        <v>4</v>
      </c>
      <c r="AH8" s="16">
        <v>5</v>
      </c>
      <c r="AI8" s="16">
        <v>7</v>
      </c>
      <c r="AJ8" s="16">
        <v>8</v>
      </c>
      <c r="AK8" s="16">
        <v>9</v>
      </c>
      <c r="AL8" s="16">
        <v>10</v>
      </c>
      <c r="AM8" s="16">
        <v>11</v>
      </c>
      <c r="AN8" s="16">
        <v>12</v>
      </c>
      <c r="AO8" s="16">
        <v>14</v>
      </c>
      <c r="AP8" s="16">
        <v>15</v>
      </c>
      <c r="AQ8" s="16">
        <v>16</v>
      </c>
      <c r="AR8" s="16">
        <v>17</v>
      </c>
      <c r="AS8" s="16">
        <v>18</v>
      </c>
      <c r="AT8" s="16">
        <v>19</v>
      </c>
      <c r="AU8" s="16">
        <v>21</v>
      </c>
      <c r="AV8" s="16">
        <v>22</v>
      </c>
      <c r="AW8" s="16">
        <v>23</v>
      </c>
      <c r="AX8" s="16">
        <v>24</v>
      </c>
      <c r="AY8" s="16">
        <v>25</v>
      </c>
      <c r="AZ8" s="16">
        <v>26</v>
      </c>
      <c r="BA8" s="16">
        <v>5</v>
      </c>
      <c r="BB8" s="16">
        <v>6</v>
      </c>
      <c r="BC8" s="16">
        <v>7</v>
      </c>
      <c r="BD8" s="16">
        <v>8</v>
      </c>
      <c r="BE8" s="16">
        <v>9</v>
      </c>
      <c r="BF8" s="16">
        <v>11</v>
      </c>
      <c r="BG8" s="16">
        <v>12</v>
      </c>
      <c r="BH8" s="16">
        <v>13</v>
      </c>
      <c r="BI8" s="16">
        <v>14</v>
      </c>
      <c r="BJ8" s="16">
        <v>15</v>
      </c>
      <c r="BK8" s="16">
        <v>16</v>
      </c>
      <c r="BL8" s="16">
        <v>18</v>
      </c>
      <c r="BM8" s="16">
        <v>19</v>
      </c>
      <c r="BN8" s="16">
        <v>20</v>
      </c>
      <c r="BO8" s="16">
        <v>21</v>
      </c>
      <c r="BP8" s="16">
        <v>22</v>
      </c>
      <c r="BQ8" s="16">
        <v>23</v>
      </c>
      <c r="BR8" s="16">
        <v>25</v>
      </c>
      <c r="BS8" s="16">
        <v>26</v>
      </c>
      <c r="BT8" s="16">
        <v>27</v>
      </c>
      <c r="BU8" s="16">
        <v>28</v>
      </c>
      <c r="BV8" s="16">
        <v>29</v>
      </c>
      <c r="BW8" s="16">
        <v>30</v>
      </c>
      <c r="BX8" s="16">
        <v>2</v>
      </c>
      <c r="BY8" s="16">
        <v>3</v>
      </c>
      <c r="BZ8" s="16">
        <v>4</v>
      </c>
      <c r="CA8" s="16">
        <v>5</v>
      </c>
      <c r="CB8" s="16">
        <v>6</v>
      </c>
      <c r="CC8" s="16">
        <v>7</v>
      </c>
      <c r="CD8" s="16">
        <v>9</v>
      </c>
      <c r="CE8" s="16">
        <v>10</v>
      </c>
      <c r="CF8" s="16">
        <v>11</v>
      </c>
      <c r="CG8" s="16">
        <v>12</v>
      </c>
      <c r="CH8" s="16">
        <v>13</v>
      </c>
      <c r="CI8" s="16">
        <v>14</v>
      </c>
      <c r="CJ8" s="16">
        <v>16</v>
      </c>
      <c r="CK8" s="16">
        <v>17</v>
      </c>
      <c r="CL8" s="16">
        <v>18</v>
      </c>
      <c r="CM8" s="16">
        <v>19</v>
      </c>
      <c r="CN8" s="16">
        <v>20</v>
      </c>
      <c r="CO8" s="16">
        <v>21</v>
      </c>
      <c r="CP8" s="16">
        <v>23</v>
      </c>
      <c r="CQ8" s="17">
        <v>24</v>
      </c>
      <c r="CR8" s="16">
        <v>25</v>
      </c>
      <c r="CS8" s="17">
        <v>26</v>
      </c>
      <c r="CT8" s="16">
        <v>27</v>
      </c>
      <c r="CU8" s="17">
        <v>28</v>
      </c>
      <c r="CV8" s="18" t="s">
        <v>10</v>
      </c>
      <c r="CW8" s="19" t="s">
        <v>11</v>
      </c>
      <c r="CX8" s="19" t="s">
        <v>12</v>
      </c>
      <c r="CY8" s="19" t="s">
        <v>13</v>
      </c>
      <c r="CZ8" s="19" t="s">
        <v>14</v>
      </c>
      <c r="DA8" s="19" t="s">
        <v>15</v>
      </c>
      <c r="DB8" s="19" t="s">
        <v>16</v>
      </c>
      <c r="DC8" s="19" t="s">
        <v>17</v>
      </c>
      <c r="DD8" s="19" t="s">
        <v>18</v>
      </c>
      <c r="DE8" s="19" t="s">
        <v>19</v>
      </c>
      <c r="DF8" s="19" t="s">
        <v>20</v>
      </c>
      <c r="DG8" s="19" t="s">
        <v>21</v>
      </c>
      <c r="DH8" s="85" t="s">
        <v>53</v>
      </c>
      <c r="DI8" s="19" t="s">
        <v>22</v>
      </c>
      <c r="DJ8" s="19" t="s">
        <v>23</v>
      </c>
      <c r="DK8" s="19" t="s">
        <v>24</v>
      </c>
      <c r="DL8" s="19" t="s">
        <v>25</v>
      </c>
      <c r="DM8" s="19" t="s">
        <v>26</v>
      </c>
      <c r="DN8" s="19" t="s">
        <v>27</v>
      </c>
      <c r="DO8" s="20" t="s">
        <v>28</v>
      </c>
      <c r="DP8" s="21" t="s">
        <v>29</v>
      </c>
    </row>
    <row r="9" spans="1:120" ht="18" customHeight="1" x14ac:dyDescent="0.25">
      <c r="A9" s="22" t="s">
        <v>30</v>
      </c>
      <c r="B9" s="23" t="s">
        <v>21</v>
      </c>
      <c r="D9" s="24" t="s">
        <v>31</v>
      </c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 t="s">
        <v>10</v>
      </c>
      <c r="S9" s="25" t="s">
        <v>11</v>
      </c>
      <c r="T9" s="25"/>
      <c r="U9" s="25"/>
      <c r="V9" s="25"/>
      <c r="W9" s="25"/>
      <c r="X9" s="25"/>
      <c r="Y9" s="25"/>
      <c r="Z9" s="25"/>
      <c r="AA9" s="25"/>
      <c r="AB9" s="25"/>
      <c r="AC9" s="25"/>
      <c r="AD9" s="25" t="s">
        <v>8</v>
      </c>
      <c r="AE9" s="25"/>
      <c r="AF9" s="25" t="s">
        <v>8</v>
      </c>
      <c r="AG9" s="25"/>
      <c r="AH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S9" s="25"/>
      <c r="AT9" s="25"/>
      <c r="AU9" s="25"/>
      <c r="AV9" s="25" t="s">
        <v>10</v>
      </c>
      <c r="AW9" s="25" t="s">
        <v>11</v>
      </c>
      <c r="AX9" s="25"/>
      <c r="AY9" s="25"/>
      <c r="AZ9" s="25"/>
      <c r="BA9" s="25"/>
      <c r="BB9" s="25"/>
      <c r="BC9" s="25"/>
      <c r="BD9" s="25"/>
      <c r="BE9" s="25"/>
      <c r="BF9" s="25"/>
      <c r="BG9" s="25"/>
      <c r="BH9" s="25"/>
      <c r="BI9" s="25"/>
      <c r="BJ9" s="25"/>
      <c r="BK9" s="25"/>
      <c r="BL9" s="25"/>
      <c r="BM9" s="25"/>
      <c r="BN9" s="25" t="s">
        <v>11</v>
      </c>
      <c r="BO9" s="25"/>
      <c r="BP9" s="25"/>
      <c r="BQ9" s="25"/>
      <c r="BR9" s="25"/>
      <c r="BS9" s="25" t="s">
        <v>10</v>
      </c>
      <c r="BT9" s="25"/>
      <c r="BU9" s="25"/>
      <c r="BV9" s="25"/>
      <c r="BW9" s="25"/>
      <c r="BX9" s="25"/>
      <c r="BY9" s="25"/>
      <c r="BZ9" s="25"/>
      <c r="CA9" s="25"/>
      <c r="CB9" s="25"/>
      <c r="CC9" s="25"/>
      <c r="CD9" s="25" t="s">
        <v>21</v>
      </c>
      <c r="CE9" s="25"/>
      <c r="CF9" s="25"/>
      <c r="CG9" s="25"/>
      <c r="CH9" s="25"/>
      <c r="CI9" s="25"/>
      <c r="CJ9" s="25"/>
      <c r="CK9" s="25" t="s">
        <v>10</v>
      </c>
      <c r="CL9" s="25" t="s">
        <v>11</v>
      </c>
      <c r="CM9" s="25"/>
      <c r="CN9" s="25"/>
      <c r="CO9" s="25"/>
      <c r="CP9" s="25"/>
      <c r="CQ9" s="25"/>
      <c r="CR9" s="25"/>
      <c r="CS9" s="25"/>
      <c r="CT9" s="25"/>
      <c r="CU9" s="26"/>
      <c r="CV9" s="27">
        <f t="shared" ref="CV9:CV44" si="0">COUNTIF(E9:CU9,"РУС")</f>
        <v>4</v>
      </c>
      <c r="CW9" s="28">
        <f t="shared" ref="CW9:CW44" si="1">COUNTIF(E9:CU9,"МАТ")</f>
        <v>4</v>
      </c>
      <c r="CX9" s="29">
        <f t="shared" ref="CX9:CX44" si="2">COUNTIF(E9:CU9,"ВИС")</f>
        <v>0</v>
      </c>
      <c r="CY9" s="29">
        <f t="shared" ref="CY9:CY44" si="3">COUNTIF(E9:CU9,"БИО")</f>
        <v>0</v>
      </c>
      <c r="CZ9" s="29">
        <f t="shared" ref="CZ9:CZ44" si="4">COUNTIF(E9:CU9,"ГЕО")</f>
        <v>0</v>
      </c>
      <c r="DA9" s="29">
        <f t="shared" ref="DA9:DA44" si="5">COUNTIF(E9:CU9,"ИНФ")</f>
        <v>0</v>
      </c>
      <c r="DB9" s="29">
        <f t="shared" ref="DB9:DB44" si="6">COUNTIF(E9:CU9,"ИСТ")</f>
        <v>0</v>
      </c>
      <c r="DC9" s="29">
        <f t="shared" ref="DC9:DC44" si="7">COUNTIF(E9:CU9,"ЛИТ")</f>
        <v>0</v>
      </c>
      <c r="DD9" s="29">
        <f t="shared" ref="DD9:DD44" si="8">COUNTIF(E9:CU9,"ОБЩ")</f>
        <v>0</v>
      </c>
      <c r="DE9" s="29">
        <f t="shared" ref="DE9:DE44" si="9">COUNTIF(E9:CU9,"ФИЗ")</f>
        <v>0</v>
      </c>
      <c r="DF9" s="29">
        <f t="shared" ref="DF9:DF44" si="10">COUNTIF(E9:CU9,"ХИМ")</f>
        <v>0</v>
      </c>
      <c r="DG9" s="29">
        <f t="shared" ref="DG9:DG44" si="11">COUNTIF(E9:CU9,"АНГ")</f>
        <v>1</v>
      </c>
      <c r="DH9" s="29">
        <f t="shared" ref="DH9:DH44" si="12">COUNTIF(E9:CU9,"НЕМ")</f>
        <v>0</v>
      </c>
      <c r="DI9" s="29">
        <f>COUNTIF(E9:CU9,"ОКР")</f>
        <v>0</v>
      </c>
      <c r="DJ9" s="29">
        <f>COUNTIF(E9:CU9,"ИЗО")</f>
        <v>0</v>
      </c>
      <c r="DK9" s="29">
        <f>COUNTIF(E9:CU9,"КУБ")</f>
        <v>0</v>
      </c>
      <c r="DL9" s="29">
        <f>COUNTIF(E9:CU9,"МУЗ")</f>
        <v>0</v>
      </c>
      <c r="DM9" s="29">
        <f>COUNTIF(E9:CU9,"ОБЗ")</f>
        <v>0</v>
      </c>
      <c r="DN9" s="29">
        <f>COUNTIF(E9:CU9,"ТЕХ")</f>
        <v>0</v>
      </c>
      <c r="DO9" s="30">
        <f>COUNTIF(E9:CU9,"ФЗР")</f>
        <v>0</v>
      </c>
      <c r="DP9" s="31">
        <f>SUM(CV9:DO9)</f>
        <v>9</v>
      </c>
    </row>
    <row r="10" spans="1:120" ht="18" customHeight="1" x14ac:dyDescent="0.25">
      <c r="A10" s="22" t="s">
        <v>32</v>
      </c>
      <c r="B10" s="23" t="s">
        <v>13</v>
      </c>
      <c r="D10" s="32" t="s">
        <v>33</v>
      </c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 t="s">
        <v>10</v>
      </c>
      <c r="S10" s="25" t="s">
        <v>11</v>
      </c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 t="s">
        <v>8</v>
      </c>
      <c r="AE10" s="25"/>
      <c r="AF10" s="25" t="s">
        <v>8</v>
      </c>
      <c r="AG10" s="25"/>
      <c r="AH10" s="25"/>
      <c r="AI10" s="25"/>
      <c r="AJ10" s="25"/>
      <c r="AK10" s="25"/>
      <c r="AL10" s="25"/>
      <c r="AM10" s="25"/>
      <c r="AN10" s="25"/>
      <c r="AO10" s="25"/>
      <c r="AP10" s="25"/>
      <c r="AQ10" s="25"/>
      <c r="AR10" s="25"/>
      <c r="AS10" s="25"/>
      <c r="AT10" s="25"/>
      <c r="AU10" s="25"/>
      <c r="AV10" s="25" t="s">
        <v>10</v>
      </c>
      <c r="AW10" s="25" t="s">
        <v>11</v>
      </c>
      <c r="AX10" s="25"/>
      <c r="AY10" s="25"/>
      <c r="AZ10" s="25"/>
      <c r="BA10" s="25"/>
      <c r="BB10" s="25"/>
      <c r="BC10" s="25"/>
      <c r="BD10" s="25"/>
      <c r="BE10" s="25"/>
      <c r="BF10" s="25"/>
      <c r="BG10" s="25"/>
      <c r="BH10" s="25"/>
      <c r="BI10" s="25"/>
      <c r="BJ10" s="25"/>
      <c r="BK10" s="25"/>
      <c r="BL10" s="25"/>
      <c r="BM10" s="25"/>
      <c r="BN10" s="25" t="s">
        <v>11</v>
      </c>
      <c r="BO10" s="25"/>
      <c r="BP10" s="25"/>
      <c r="BQ10" s="25"/>
      <c r="BR10" s="25"/>
      <c r="BS10" s="25" t="s">
        <v>10</v>
      </c>
      <c r="BT10" s="25"/>
      <c r="BU10" s="25"/>
      <c r="BV10" s="25"/>
      <c r="BW10" s="25"/>
      <c r="BX10" s="25"/>
      <c r="BY10" s="25"/>
      <c r="BZ10" s="25"/>
      <c r="CA10" s="25"/>
      <c r="CB10" s="25"/>
      <c r="CC10" s="25"/>
      <c r="CD10" s="25" t="s">
        <v>21</v>
      </c>
      <c r="CE10" s="25"/>
      <c r="CF10" s="25"/>
      <c r="CG10" s="25"/>
      <c r="CH10" s="25"/>
      <c r="CI10" s="25"/>
      <c r="CJ10" s="25"/>
      <c r="CK10" s="25" t="s">
        <v>10</v>
      </c>
      <c r="CL10" s="25" t="s">
        <v>11</v>
      </c>
      <c r="CM10" s="25"/>
      <c r="CN10" s="25"/>
      <c r="CO10" s="25"/>
      <c r="CP10" s="25"/>
      <c r="CQ10" s="25"/>
      <c r="CR10" s="25"/>
      <c r="CS10" s="25"/>
      <c r="CT10" s="25"/>
      <c r="CU10" s="26"/>
      <c r="CV10" s="33">
        <f t="shared" si="0"/>
        <v>4</v>
      </c>
      <c r="CW10" s="34">
        <f t="shared" si="1"/>
        <v>4</v>
      </c>
      <c r="CX10" s="35">
        <f t="shared" si="2"/>
        <v>0</v>
      </c>
      <c r="CY10" s="35">
        <f t="shared" si="3"/>
        <v>0</v>
      </c>
      <c r="CZ10" s="35">
        <f t="shared" si="4"/>
        <v>0</v>
      </c>
      <c r="DA10" s="35">
        <f t="shared" si="5"/>
        <v>0</v>
      </c>
      <c r="DB10" s="35">
        <f t="shared" si="6"/>
        <v>0</v>
      </c>
      <c r="DC10" s="35">
        <f t="shared" si="7"/>
        <v>0</v>
      </c>
      <c r="DD10" s="35">
        <f t="shared" si="8"/>
        <v>0</v>
      </c>
      <c r="DE10" s="35">
        <f t="shared" si="9"/>
        <v>0</v>
      </c>
      <c r="DF10" s="35">
        <f t="shared" si="10"/>
        <v>0</v>
      </c>
      <c r="DG10" s="35">
        <f t="shared" si="11"/>
        <v>1</v>
      </c>
      <c r="DH10" s="35">
        <f t="shared" si="12"/>
        <v>0</v>
      </c>
      <c r="DI10" s="35">
        <f>COUNTIF(E10:CU10,"ОКР")</f>
        <v>0</v>
      </c>
      <c r="DJ10" s="35">
        <f>COUNTIF(E10:CU10,"ИЗО")</f>
        <v>0</v>
      </c>
      <c r="DK10" s="35">
        <f>COUNTIF(E10:CU10,"КУБ")</f>
        <v>0</v>
      </c>
      <c r="DL10" s="35">
        <f>COUNTIF(E10:CU10,"МУЗ")</f>
        <v>0</v>
      </c>
      <c r="DM10" s="35">
        <f>COUNTIF(E10:CU10,"ОБЗ")</f>
        <v>0</v>
      </c>
      <c r="DN10" s="35">
        <f>COUNTIF(E10:CU10,"ТЕХ")</f>
        <v>0</v>
      </c>
      <c r="DO10" s="36">
        <f>COUNTIF(E10:CU10,"ФЗР")</f>
        <v>0</v>
      </c>
      <c r="DP10" s="31">
        <f>SUM(CV10:DO10)</f>
        <v>9</v>
      </c>
    </row>
    <row r="11" spans="1:120" ht="18" customHeight="1" x14ac:dyDescent="0.25">
      <c r="A11" s="22" t="s">
        <v>34</v>
      </c>
      <c r="B11" s="37" t="s">
        <v>12</v>
      </c>
      <c r="D11" s="32" t="s">
        <v>35</v>
      </c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 t="s">
        <v>10</v>
      </c>
      <c r="S11" s="25" t="s">
        <v>11</v>
      </c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 t="s">
        <v>8</v>
      </c>
      <c r="AE11" s="25"/>
      <c r="AF11" s="25" t="s">
        <v>8</v>
      </c>
      <c r="AG11" s="25"/>
      <c r="AH11" s="25"/>
      <c r="AI11" s="25"/>
      <c r="AJ11" s="25"/>
      <c r="AK11" s="25"/>
      <c r="AL11" s="25"/>
      <c r="AM11" s="25"/>
      <c r="AN11" s="25"/>
      <c r="AO11" s="25"/>
      <c r="AP11" s="25"/>
      <c r="AQ11" s="25"/>
      <c r="AR11" s="25"/>
      <c r="AS11" s="25"/>
      <c r="AT11" s="25"/>
      <c r="AU11" s="25"/>
      <c r="AV11" s="25" t="s">
        <v>10</v>
      </c>
      <c r="AW11" s="25" t="s">
        <v>11</v>
      </c>
      <c r="AX11" s="25"/>
      <c r="AY11" s="25"/>
      <c r="AZ11" s="25"/>
      <c r="BA11" s="25"/>
      <c r="BB11" s="25"/>
      <c r="BC11" s="25"/>
      <c r="BD11" s="25"/>
      <c r="BE11" s="25"/>
      <c r="BF11" s="25"/>
      <c r="BG11" s="25"/>
      <c r="BH11" s="25"/>
      <c r="BI11" s="25"/>
      <c r="BJ11" s="25"/>
      <c r="BK11" s="25"/>
      <c r="BL11" s="25"/>
      <c r="BM11" s="25"/>
      <c r="BN11" s="25" t="s">
        <v>11</v>
      </c>
      <c r="BO11" s="25"/>
      <c r="BP11" s="25"/>
      <c r="BQ11" s="25"/>
      <c r="BR11" s="25"/>
      <c r="BS11" s="25" t="s">
        <v>10</v>
      </c>
      <c r="BT11" s="25"/>
      <c r="BU11" s="25"/>
      <c r="BV11" s="25"/>
      <c r="BW11" s="25"/>
      <c r="BX11" s="25"/>
      <c r="BY11" s="25"/>
      <c r="BZ11" s="25"/>
      <c r="CA11" s="25"/>
      <c r="CB11" s="25"/>
      <c r="CC11" s="25"/>
      <c r="CD11" s="25" t="s">
        <v>21</v>
      </c>
      <c r="CE11" s="25"/>
      <c r="CF11" s="25"/>
      <c r="CG11" s="25"/>
      <c r="CH11" s="25"/>
      <c r="CI11" s="25"/>
      <c r="CJ11" s="25"/>
      <c r="CK11" s="25" t="s">
        <v>10</v>
      </c>
      <c r="CL11" s="25" t="s">
        <v>11</v>
      </c>
      <c r="CM11" s="25"/>
      <c r="CN11" s="25"/>
      <c r="CO11" s="25"/>
      <c r="CP11" s="25"/>
      <c r="CQ11" s="25"/>
      <c r="CR11" s="25"/>
      <c r="CS11" s="25"/>
      <c r="CT11" s="25"/>
      <c r="CU11" s="26"/>
      <c r="CV11" s="33">
        <f t="shared" si="0"/>
        <v>4</v>
      </c>
      <c r="CW11" s="34">
        <f t="shared" si="1"/>
        <v>4</v>
      </c>
      <c r="CX11" s="35">
        <f t="shared" si="2"/>
        <v>0</v>
      </c>
      <c r="CY11" s="35">
        <f t="shared" si="3"/>
        <v>0</v>
      </c>
      <c r="CZ11" s="35">
        <f t="shared" si="4"/>
        <v>0</v>
      </c>
      <c r="DA11" s="35">
        <f t="shared" si="5"/>
        <v>0</v>
      </c>
      <c r="DB11" s="35">
        <f t="shared" si="6"/>
        <v>0</v>
      </c>
      <c r="DC11" s="35">
        <f t="shared" si="7"/>
        <v>0</v>
      </c>
      <c r="DD11" s="35">
        <f t="shared" si="8"/>
        <v>0</v>
      </c>
      <c r="DE11" s="35">
        <f t="shared" si="9"/>
        <v>0</v>
      </c>
      <c r="DF11" s="35">
        <f t="shared" si="10"/>
        <v>0</v>
      </c>
      <c r="DG11" s="35">
        <f t="shared" si="11"/>
        <v>1</v>
      </c>
      <c r="DH11" s="35">
        <f t="shared" si="12"/>
        <v>0</v>
      </c>
      <c r="DI11" s="35">
        <f>COUNTIF(E11:CU11,"ОКР")</f>
        <v>0</v>
      </c>
      <c r="DJ11" s="35">
        <f>COUNTIF(E11:CU11,"ИЗО")</f>
        <v>0</v>
      </c>
      <c r="DK11" s="35">
        <f>COUNTIF(E11:CU11,"КУБ")</f>
        <v>0</v>
      </c>
      <c r="DL11" s="35">
        <f>COUNTIF(E11:CU11,"МУЗ")</f>
        <v>0</v>
      </c>
      <c r="DM11" s="35">
        <f>COUNTIF(E11:CU11,"ОБЗ")</f>
        <v>0</v>
      </c>
      <c r="DN11" s="35">
        <f>COUNTIF(E11:CU11,"ТЕХ")</f>
        <v>0</v>
      </c>
      <c r="DO11" s="36">
        <f>COUNTIF(E11:CU11,"ФЗР")</f>
        <v>0</v>
      </c>
      <c r="DP11" s="31">
        <f>SUM(CV11:DO11)</f>
        <v>9</v>
      </c>
    </row>
    <row r="12" spans="1:120" ht="18" customHeight="1" x14ac:dyDescent="0.25">
      <c r="A12" s="22" t="s">
        <v>36</v>
      </c>
      <c r="B12" s="23" t="s">
        <v>14</v>
      </c>
      <c r="D12" s="32" t="s">
        <v>37</v>
      </c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 t="s">
        <v>10</v>
      </c>
      <c r="S12" s="25" t="s">
        <v>11</v>
      </c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 t="s">
        <v>8</v>
      </c>
      <c r="AE12" s="25"/>
      <c r="AF12" s="25" t="s">
        <v>8</v>
      </c>
      <c r="AG12" s="25"/>
      <c r="AH12" s="25"/>
      <c r="AI12" s="25"/>
      <c r="AJ12" s="25"/>
      <c r="AK12" s="25"/>
      <c r="AL12" s="25"/>
      <c r="AM12" s="25"/>
      <c r="AN12" s="25"/>
      <c r="AO12" s="25"/>
      <c r="AP12" s="25"/>
      <c r="AQ12" s="25"/>
      <c r="AR12" s="25"/>
      <c r="AS12" s="25"/>
      <c r="AT12" s="25"/>
      <c r="AU12" s="25"/>
      <c r="AV12" s="25" t="s">
        <v>10</v>
      </c>
      <c r="AW12" s="25" t="s">
        <v>11</v>
      </c>
      <c r="AX12" s="25"/>
      <c r="AY12" s="25"/>
      <c r="AZ12" s="25"/>
      <c r="BA12" s="25"/>
      <c r="BB12" s="25"/>
      <c r="BC12" s="25"/>
      <c r="BD12" s="25"/>
      <c r="BE12" s="25"/>
      <c r="BF12" s="25"/>
      <c r="BG12" s="25"/>
      <c r="BH12" s="25"/>
      <c r="BI12" s="25"/>
      <c r="BJ12" s="25"/>
      <c r="BK12" s="25"/>
      <c r="BL12" s="25"/>
      <c r="BM12" s="25"/>
      <c r="BN12" s="25" t="s">
        <v>11</v>
      </c>
      <c r="BO12" s="25"/>
      <c r="BP12" s="25"/>
      <c r="BQ12" s="25"/>
      <c r="BR12" s="25"/>
      <c r="BS12" s="25" t="s">
        <v>10</v>
      </c>
      <c r="BT12" s="25"/>
      <c r="BU12" s="25"/>
      <c r="BV12" s="25"/>
      <c r="BW12" s="25"/>
      <c r="BX12" s="25"/>
      <c r="BY12" s="25"/>
      <c r="BZ12" s="25"/>
      <c r="CA12" s="25"/>
      <c r="CB12" s="25"/>
      <c r="CC12" s="25"/>
      <c r="CD12" s="25" t="s">
        <v>21</v>
      </c>
      <c r="CE12" s="25"/>
      <c r="CF12" s="25"/>
      <c r="CG12" s="25"/>
      <c r="CH12" s="25"/>
      <c r="CI12" s="25"/>
      <c r="CJ12" s="25"/>
      <c r="CK12" s="25" t="s">
        <v>10</v>
      </c>
      <c r="CL12" s="25" t="s">
        <v>11</v>
      </c>
      <c r="CM12" s="25"/>
      <c r="CN12" s="25"/>
      <c r="CO12" s="25"/>
      <c r="CP12" s="25"/>
      <c r="CQ12" s="25"/>
      <c r="CR12" s="25"/>
      <c r="CS12" s="25"/>
      <c r="CT12" s="25"/>
      <c r="CU12" s="26"/>
      <c r="CV12" s="33">
        <f t="shared" si="0"/>
        <v>4</v>
      </c>
      <c r="CW12" s="34">
        <f t="shared" si="1"/>
        <v>4</v>
      </c>
      <c r="CX12" s="35">
        <f t="shared" si="2"/>
        <v>0</v>
      </c>
      <c r="CY12" s="35">
        <f t="shared" si="3"/>
        <v>0</v>
      </c>
      <c r="CZ12" s="35">
        <f t="shared" si="4"/>
        <v>0</v>
      </c>
      <c r="DA12" s="35">
        <f t="shared" si="5"/>
        <v>0</v>
      </c>
      <c r="DB12" s="35">
        <f t="shared" si="6"/>
        <v>0</v>
      </c>
      <c r="DC12" s="35">
        <f t="shared" si="7"/>
        <v>0</v>
      </c>
      <c r="DD12" s="35">
        <f t="shared" si="8"/>
        <v>0</v>
      </c>
      <c r="DE12" s="35">
        <f t="shared" si="9"/>
        <v>0</v>
      </c>
      <c r="DF12" s="35">
        <f t="shared" si="10"/>
        <v>0</v>
      </c>
      <c r="DG12" s="35">
        <f t="shared" si="11"/>
        <v>1</v>
      </c>
      <c r="DH12" s="35">
        <f t="shared" si="12"/>
        <v>0</v>
      </c>
      <c r="DI12" s="35">
        <f>COUNTIF(E12:CU12,"ОКР")</f>
        <v>0</v>
      </c>
      <c r="DJ12" s="35">
        <f>COUNTIF(E12:CU12,"ИЗО")</f>
        <v>0</v>
      </c>
      <c r="DK12" s="35">
        <f>COUNTIF(E12:CU12,"КУБ")</f>
        <v>0</v>
      </c>
      <c r="DL12" s="35">
        <f>COUNTIF(E12:CU12,"МУЗ")</f>
        <v>0</v>
      </c>
      <c r="DM12" s="35">
        <f>COUNTIF(E12:CU12,"ОБЗ")</f>
        <v>0</v>
      </c>
      <c r="DN12" s="35">
        <f>COUNTIF(E12:CU12,"ТЕХ")</f>
        <v>0</v>
      </c>
      <c r="DO12" s="36">
        <f>COUNTIF(E12:CU12,"ФЗР")</f>
        <v>0</v>
      </c>
      <c r="DP12" s="31">
        <f>SUM(CV12:DO12)</f>
        <v>9</v>
      </c>
    </row>
    <row r="13" spans="1:120" ht="18" customHeight="1" x14ac:dyDescent="0.25">
      <c r="A13" s="22" t="s">
        <v>23</v>
      </c>
      <c r="B13" s="23" t="s">
        <v>23</v>
      </c>
      <c r="D13" s="32" t="s">
        <v>38</v>
      </c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 t="s">
        <v>11</v>
      </c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 t="s">
        <v>8</v>
      </c>
      <c r="AE13" s="25"/>
      <c r="AF13" s="25" t="s">
        <v>8</v>
      </c>
      <c r="AG13" s="25"/>
      <c r="AH13" s="25"/>
      <c r="AI13" s="25"/>
      <c r="AJ13" s="25"/>
      <c r="AK13" s="25"/>
      <c r="AL13" s="25" t="s">
        <v>10</v>
      </c>
      <c r="AM13" s="25"/>
      <c r="AN13" s="25"/>
      <c r="AO13" s="25"/>
      <c r="AP13" s="25" t="s">
        <v>11</v>
      </c>
      <c r="AQ13" s="25"/>
      <c r="AR13" s="25"/>
      <c r="AS13" s="25"/>
      <c r="AT13" s="25"/>
      <c r="AU13" s="25"/>
      <c r="AV13" s="25" t="s">
        <v>21</v>
      </c>
      <c r="AW13" s="25"/>
      <c r="AX13" s="25"/>
      <c r="AY13" s="25"/>
      <c r="AZ13" s="25"/>
      <c r="BA13" s="25"/>
      <c r="BB13" s="25"/>
      <c r="BC13" s="25"/>
      <c r="BD13" s="25"/>
      <c r="BE13" s="25"/>
      <c r="BF13" s="25"/>
      <c r="BG13" s="25"/>
      <c r="BH13" s="25"/>
      <c r="BI13" s="25"/>
      <c r="BJ13" s="25"/>
      <c r="BK13" s="25"/>
      <c r="BL13" s="25"/>
      <c r="BM13" s="25"/>
      <c r="BN13" s="25" t="s">
        <v>11</v>
      </c>
      <c r="BO13" s="25"/>
      <c r="BP13" s="25"/>
      <c r="BQ13" s="25"/>
      <c r="BR13" s="25"/>
      <c r="BS13" s="25" t="s">
        <v>10</v>
      </c>
      <c r="BT13" s="25"/>
      <c r="BU13" s="25"/>
      <c r="BV13" s="25"/>
      <c r="BW13" s="25"/>
      <c r="BX13" s="25"/>
      <c r="BY13" s="25"/>
      <c r="BZ13" s="25" t="s">
        <v>11</v>
      </c>
      <c r="CA13" s="25"/>
      <c r="CB13" s="25"/>
      <c r="CC13" s="25"/>
      <c r="CD13" s="25"/>
      <c r="CE13" s="25"/>
      <c r="CF13" s="25"/>
      <c r="CG13" s="25"/>
      <c r="CH13" s="25"/>
      <c r="CI13" s="25"/>
      <c r="CJ13" s="25"/>
      <c r="CK13" s="25" t="s">
        <v>10</v>
      </c>
      <c r="CL13" s="25"/>
      <c r="CM13" s="25" t="s">
        <v>11</v>
      </c>
      <c r="CN13" s="25"/>
      <c r="CO13" s="25"/>
      <c r="CP13" s="25"/>
      <c r="CQ13" s="25"/>
      <c r="CR13" s="25"/>
      <c r="CS13" s="25"/>
      <c r="CT13" s="25"/>
      <c r="CU13" s="26"/>
      <c r="CV13" s="33">
        <f t="shared" si="0"/>
        <v>3</v>
      </c>
      <c r="CW13" s="34">
        <f t="shared" si="1"/>
        <v>5</v>
      </c>
      <c r="CX13" s="35">
        <f t="shared" si="2"/>
        <v>0</v>
      </c>
      <c r="CY13" s="35">
        <f t="shared" si="3"/>
        <v>0</v>
      </c>
      <c r="CZ13" s="35">
        <f t="shared" si="4"/>
        <v>0</v>
      </c>
      <c r="DA13" s="35">
        <f t="shared" si="5"/>
        <v>0</v>
      </c>
      <c r="DB13" s="35">
        <f t="shared" si="6"/>
        <v>0</v>
      </c>
      <c r="DC13" s="35">
        <f t="shared" si="7"/>
        <v>0</v>
      </c>
      <c r="DD13" s="35">
        <f t="shared" si="8"/>
        <v>0</v>
      </c>
      <c r="DE13" s="35">
        <f t="shared" si="9"/>
        <v>0</v>
      </c>
      <c r="DF13" s="35">
        <f t="shared" si="10"/>
        <v>0</v>
      </c>
      <c r="DG13" s="35">
        <f t="shared" si="11"/>
        <v>1</v>
      </c>
      <c r="DH13" s="35">
        <f t="shared" si="12"/>
        <v>0</v>
      </c>
      <c r="DI13" s="35">
        <f>COUNTIF(E13:CU13,"ОКР")</f>
        <v>0</v>
      </c>
      <c r="DJ13" s="35">
        <f>COUNTIF(E13:CU13,"ИЗО")</f>
        <v>0</v>
      </c>
      <c r="DK13" s="35">
        <f>COUNTIF(E13:CU13,"КУБ")</f>
        <v>0</v>
      </c>
      <c r="DL13" s="35">
        <f>COUNTIF(E13:CU13,"МУЗ")</f>
        <v>0</v>
      </c>
      <c r="DM13" s="35">
        <f>COUNTIF(E13:CU13,"ОБЗ")</f>
        <v>0</v>
      </c>
      <c r="DN13" s="35">
        <f>COUNTIF(E13:CU13,"ТЕХ")</f>
        <v>0</v>
      </c>
      <c r="DO13" s="36">
        <f>COUNTIF(E13:CU13,"ФЗР")</f>
        <v>0</v>
      </c>
      <c r="DP13" s="31">
        <f>SUM(CV13:DO13)</f>
        <v>9</v>
      </c>
    </row>
    <row r="14" spans="1:120" ht="18" customHeight="1" x14ac:dyDescent="0.3">
      <c r="A14" s="22" t="s">
        <v>39</v>
      </c>
      <c r="B14" s="23" t="s">
        <v>15</v>
      </c>
      <c r="C14" s="38" t="s">
        <v>40</v>
      </c>
      <c r="D14" s="32" t="s">
        <v>41</v>
      </c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 t="s">
        <v>11</v>
      </c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 t="s">
        <v>8</v>
      </c>
      <c r="AE14" s="25"/>
      <c r="AF14" s="25" t="s">
        <v>8</v>
      </c>
      <c r="AG14" s="25"/>
      <c r="AH14" s="25"/>
      <c r="AI14" s="25"/>
      <c r="AJ14" s="25"/>
      <c r="AK14" s="25"/>
      <c r="AL14" s="25" t="s">
        <v>10</v>
      </c>
      <c r="AM14" s="25"/>
      <c r="AN14" s="25"/>
      <c r="AO14" s="25"/>
      <c r="AP14" s="25" t="s">
        <v>11</v>
      </c>
      <c r="AQ14" s="25"/>
      <c r="AR14" s="25"/>
      <c r="AS14" s="25"/>
      <c r="AT14" s="25"/>
      <c r="AU14" s="25"/>
      <c r="AV14" s="25" t="s">
        <v>21</v>
      </c>
      <c r="AW14" s="25"/>
      <c r="AX14" s="25"/>
      <c r="AY14" s="25"/>
      <c r="AZ14" s="25"/>
      <c r="BA14" s="25"/>
      <c r="BB14" s="25"/>
      <c r="BC14" s="25"/>
      <c r="BD14" s="25"/>
      <c r="BE14" s="25"/>
      <c r="BF14" s="25"/>
      <c r="BG14" s="25"/>
      <c r="BH14" s="25"/>
      <c r="BI14" s="25"/>
      <c r="BJ14" s="25"/>
      <c r="BK14" s="25"/>
      <c r="BL14" s="25"/>
      <c r="BM14" s="25"/>
      <c r="BN14" s="25" t="s">
        <v>11</v>
      </c>
      <c r="BO14" s="25"/>
      <c r="BP14" s="25"/>
      <c r="BQ14" s="25"/>
      <c r="BR14" s="25"/>
      <c r="BS14" s="25" t="s">
        <v>10</v>
      </c>
      <c r="BT14" s="25"/>
      <c r="BU14" s="25"/>
      <c r="BV14" s="25"/>
      <c r="BW14" s="25"/>
      <c r="BX14" s="25"/>
      <c r="BY14" s="25"/>
      <c r="BZ14" s="25" t="s">
        <v>11</v>
      </c>
      <c r="CA14" s="25"/>
      <c r="CB14" s="25"/>
      <c r="CC14" s="25"/>
      <c r="CD14" s="25"/>
      <c r="CE14" s="25"/>
      <c r="CF14" s="25"/>
      <c r="CG14" s="25"/>
      <c r="CH14" s="25"/>
      <c r="CI14" s="25"/>
      <c r="CJ14" s="25"/>
      <c r="CK14" s="25" t="s">
        <v>10</v>
      </c>
      <c r="CL14" s="25"/>
      <c r="CM14" s="25" t="s">
        <v>11</v>
      </c>
      <c r="CN14" s="25"/>
      <c r="CO14" s="25"/>
      <c r="CP14" s="25"/>
      <c r="CQ14" s="25"/>
      <c r="CR14" s="25"/>
      <c r="CS14" s="25"/>
      <c r="CT14" s="25"/>
      <c r="CU14" s="26"/>
      <c r="CV14" s="33">
        <f t="shared" si="0"/>
        <v>3</v>
      </c>
      <c r="CW14" s="34">
        <f t="shared" si="1"/>
        <v>5</v>
      </c>
      <c r="CX14" s="35">
        <f t="shared" si="2"/>
        <v>0</v>
      </c>
      <c r="CY14" s="35">
        <f t="shared" si="3"/>
        <v>0</v>
      </c>
      <c r="CZ14" s="35">
        <f t="shared" si="4"/>
        <v>0</v>
      </c>
      <c r="DA14" s="35">
        <f t="shared" si="5"/>
        <v>0</v>
      </c>
      <c r="DB14" s="35">
        <f t="shared" si="6"/>
        <v>0</v>
      </c>
      <c r="DC14" s="35">
        <f t="shared" si="7"/>
        <v>0</v>
      </c>
      <c r="DD14" s="35">
        <f t="shared" si="8"/>
        <v>0</v>
      </c>
      <c r="DE14" s="35">
        <f t="shared" si="9"/>
        <v>0</v>
      </c>
      <c r="DF14" s="35">
        <f t="shared" si="10"/>
        <v>0</v>
      </c>
      <c r="DG14" s="35">
        <f t="shared" si="11"/>
        <v>1</v>
      </c>
      <c r="DH14" s="35">
        <f t="shared" si="12"/>
        <v>0</v>
      </c>
      <c r="DI14" s="35">
        <f>COUNTIF(E14:CU14,"ОКР")</f>
        <v>0</v>
      </c>
      <c r="DJ14" s="35">
        <f>COUNTIF(E14:CU14,"ИЗО")</f>
        <v>0</v>
      </c>
      <c r="DK14" s="35">
        <f>COUNTIF(E14:CU14,"КУБ")</f>
        <v>0</v>
      </c>
      <c r="DL14" s="35">
        <f>COUNTIF(E14:CU14,"МУЗ")</f>
        <v>0</v>
      </c>
      <c r="DM14" s="35">
        <f>COUNTIF(E14:CU14,"ОБЗ")</f>
        <v>0</v>
      </c>
      <c r="DN14" s="35">
        <f>COUNTIF(E14:CU14,"ТЕХ")</f>
        <v>0</v>
      </c>
      <c r="DO14" s="36">
        <f>COUNTIF(E14:CU14,"ФЗР")</f>
        <v>0</v>
      </c>
      <c r="DP14" s="31">
        <f>SUM(CV14:DO14)</f>
        <v>9</v>
      </c>
    </row>
    <row r="15" spans="1:120" ht="18" customHeight="1" x14ac:dyDescent="0.3">
      <c r="A15" s="22" t="s">
        <v>42</v>
      </c>
      <c r="B15" s="23" t="s">
        <v>16</v>
      </c>
      <c r="C15" s="38"/>
      <c r="D15" s="32" t="s">
        <v>43</v>
      </c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 t="s">
        <v>11</v>
      </c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 t="s">
        <v>8</v>
      </c>
      <c r="AE15" s="25"/>
      <c r="AF15" s="25" t="s">
        <v>8</v>
      </c>
      <c r="AG15" s="25"/>
      <c r="AH15" s="25"/>
      <c r="AI15" s="25"/>
      <c r="AJ15" s="25"/>
      <c r="AK15" s="25"/>
      <c r="AL15" s="25" t="s">
        <v>10</v>
      </c>
      <c r="AM15" s="25"/>
      <c r="AN15" s="25"/>
      <c r="AO15" s="25"/>
      <c r="AP15" s="25" t="s">
        <v>11</v>
      </c>
      <c r="AQ15" s="25"/>
      <c r="AR15" s="25"/>
      <c r="AS15" s="25"/>
      <c r="AT15" s="25"/>
      <c r="AU15" s="25"/>
      <c r="AV15" s="25" t="s">
        <v>21</v>
      </c>
      <c r="AW15" s="25"/>
      <c r="AX15" s="25"/>
      <c r="AY15" s="25"/>
      <c r="AZ15" s="25"/>
      <c r="BA15" s="25"/>
      <c r="BB15" s="25"/>
      <c r="BC15" s="25"/>
      <c r="BD15" s="25"/>
      <c r="BE15" s="25"/>
      <c r="BF15" s="25"/>
      <c r="BG15" s="25"/>
      <c r="BH15" s="25"/>
      <c r="BI15" s="25"/>
      <c r="BJ15" s="25"/>
      <c r="BK15" s="25"/>
      <c r="BL15" s="25"/>
      <c r="BM15" s="25"/>
      <c r="BN15" s="25" t="s">
        <v>11</v>
      </c>
      <c r="BO15" s="25"/>
      <c r="BP15" s="25"/>
      <c r="BQ15" s="25"/>
      <c r="BR15" s="25"/>
      <c r="BS15" s="25" t="s">
        <v>10</v>
      </c>
      <c r="BT15" s="25"/>
      <c r="BU15" s="25"/>
      <c r="BV15" s="25"/>
      <c r="BW15" s="25"/>
      <c r="BX15" s="25"/>
      <c r="BY15" s="25"/>
      <c r="BZ15" s="25" t="s">
        <v>11</v>
      </c>
      <c r="CA15" s="25"/>
      <c r="CB15" s="25"/>
      <c r="CC15" s="25"/>
      <c r="CD15" s="25"/>
      <c r="CE15" s="25"/>
      <c r="CF15" s="25"/>
      <c r="CG15" s="25"/>
      <c r="CH15" s="25"/>
      <c r="CI15" s="25"/>
      <c r="CJ15" s="25"/>
      <c r="CK15" s="25" t="s">
        <v>10</v>
      </c>
      <c r="CL15" s="25"/>
      <c r="CM15" s="25" t="s">
        <v>11</v>
      </c>
      <c r="CN15" s="25"/>
      <c r="CO15" s="25"/>
      <c r="CP15" s="25"/>
      <c r="CQ15" s="25"/>
      <c r="CR15" s="25"/>
      <c r="CS15" s="25"/>
      <c r="CT15" s="25"/>
      <c r="CU15" s="26"/>
      <c r="CV15" s="33">
        <f t="shared" si="0"/>
        <v>3</v>
      </c>
      <c r="CW15" s="34">
        <f t="shared" si="1"/>
        <v>5</v>
      </c>
      <c r="CX15" s="35">
        <f t="shared" si="2"/>
        <v>0</v>
      </c>
      <c r="CY15" s="35">
        <f t="shared" si="3"/>
        <v>0</v>
      </c>
      <c r="CZ15" s="35">
        <f t="shared" si="4"/>
        <v>0</v>
      </c>
      <c r="DA15" s="35">
        <f t="shared" si="5"/>
        <v>0</v>
      </c>
      <c r="DB15" s="35">
        <f t="shared" si="6"/>
        <v>0</v>
      </c>
      <c r="DC15" s="35">
        <f t="shared" si="7"/>
        <v>0</v>
      </c>
      <c r="DD15" s="35">
        <f t="shared" si="8"/>
        <v>0</v>
      </c>
      <c r="DE15" s="35">
        <f t="shared" si="9"/>
        <v>0</v>
      </c>
      <c r="DF15" s="35">
        <f t="shared" si="10"/>
        <v>0</v>
      </c>
      <c r="DG15" s="35">
        <f t="shared" si="11"/>
        <v>1</v>
      </c>
      <c r="DH15" s="35">
        <f t="shared" si="12"/>
        <v>0</v>
      </c>
      <c r="DI15" s="35">
        <f>COUNTIF(E15:CU15,"ОКР")</f>
        <v>0</v>
      </c>
      <c r="DJ15" s="35">
        <f>COUNTIF(E15:CU15,"ИЗО")</f>
        <v>0</v>
      </c>
      <c r="DK15" s="35">
        <f>COUNTIF(E15:CU15,"КУБ")</f>
        <v>0</v>
      </c>
      <c r="DL15" s="35">
        <f>COUNTIF(E15:CU15,"МУЗ")</f>
        <v>0</v>
      </c>
      <c r="DM15" s="35">
        <f>COUNTIF(E15:CU15,"ОБЗ")</f>
        <v>0</v>
      </c>
      <c r="DN15" s="35">
        <f>COUNTIF(E15:CU15,"ТЕХ")</f>
        <v>0</v>
      </c>
      <c r="DO15" s="36">
        <f>COUNTIF(E15:CU15,"ФЗР")</f>
        <v>0</v>
      </c>
      <c r="DP15" s="31">
        <f>SUM(CV15:DO15)</f>
        <v>9</v>
      </c>
    </row>
    <row r="16" spans="1:120" ht="18" customHeight="1" x14ac:dyDescent="0.25">
      <c r="A16" s="22" t="s">
        <v>44</v>
      </c>
      <c r="B16" s="23" t="s">
        <v>24</v>
      </c>
      <c r="D16" s="32" t="s">
        <v>45</v>
      </c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 t="s">
        <v>11</v>
      </c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 t="s">
        <v>8</v>
      </c>
      <c r="AE16" s="25"/>
      <c r="AF16" s="25" t="s">
        <v>8</v>
      </c>
      <c r="AG16" s="25"/>
      <c r="AH16" s="25"/>
      <c r="AI16" s="25"/>
      <c r="AJ16" s="25"/>
      <c r="AK16" s="25"/>
      <c r="AL16" s="25" t="s">
        <v>10</v>
      </c>
      <c r="AM16" s="25"/>
      <c r="AN16" s="25"/>
      <c r="AO16" s="25"/>
      <c r="AP16" s="25" t="s">
        <v>11</v>
      </c>
      <c r="AQ16" s="25"/>
      <c r="AR16" s="25"/>
      <c r="AS16" s="25"/>
      <c r="AT16" s="25"/>
      <c r="AU16" s="25"/>
      <c r="AV16" s="25" t="s">
        <v>21</v>
      </c>
      <c r="AW16" s="25"/>
      <c r="AX16" s="25"/>
      <c r="AY16" s="25"/>
      <c r="AZ16" s="25"/>
      <c r="BA16" s="25"/>
      <c r="BB16" s="25"/>
      <c r="BC16" s="25"/>
      <c r="BD16" s="25"/>
      <c r="BE16" s="25"/>
      <c r="BF16" s="25"/>
      <c r="BG16" s="25"/>
      <c r="BH16" s="25"/>
      <c r="BI16" s="25"/>
      <c r="BJ16" s="25"/>
      <c r="BK16" s="25"/>
      <c r="BL16" s="25"/>
      <c r="BM16" s="25"/>
      <c r="BN16" s="25" t="s">
        <v>11</v>
      </c>
      <c r="BO16" s="25"/>
      <c r="BP16" s="25"/>
      <c r="BQ16" s="25"/>
      <c r="BR16" s="25"/>
      <c r="BS16" s="25" t="s">
        <v>10</v>
      </c>
      <c r="BT16" s="25"/>
      <c r="BU16" s="25"/>
      <c r="BV16" s="25"/>
      <c r="BW16" s="25"/>
      <c r="BX16" s="25"/>
      <c r="BY16" s="25"/>
      <c r="BZ16" s="25" t="s">
        <v>11</v>
      </c>
      <c r="CA16" s="25"/>
      <c r="CB16" s="25"/>
      <c r="CC16" s="25"/>
      <c r="CD16" s="25"/>
      <c r="CE16" s="25"/>
      <c r="CF16" s="25"/>
      <c r="CG16" s="25"/>
      <c r="CH16" s="25"/>
      <c r="CI16" s="25"/>
      <c r="CJ16" s="25"/>
      <c r="CK16" s="25" t="s">
        <v>10</v>
      </c>
      <c r="CL16" s="25"/>
      <c r="CM16" s="25" t="s">
        <v>11</v>
      </c>
      <c r="CN16" s="25"/>
      <c r="CO16" s="25"/>
      <c r="CP16" s="25"/>
      <c r="CQ16" s="25"/>
      <c r="CR16" s="25"/>
      <c r="CS16" s="25"/>
      <c r="CT16" s="25"/>
      <c r="CU16" s="26"/>
      <c r="CV16" s="33">
        <f t="shared" si="0"/>
        <v>3</v>
      </c>
      <c r="CW16" s="34">
        <f t="shared" si="1"/>
        <v>5</v>
      </c>
      <c r="CX16" s="35">
        <f t="shared" si="2"/>
        <v>0</v>
      </c>
      <c r="CY16" s="35">
        <f t="shared" si="3"/>
        <v>0</v>
      </c>
      <c r="CZ16" s="35">
        <f t="shared" si="4"/>
        <v>0</v>
      </c>
      <c r="DA16" s="35">
        <f t="shared" si="5"/>
        <v>0</v>
      </c>
      <c r="DB16" s="35">
        <f t="shared" si="6"/>
        <v>0</v>
      </c>
      <c r="DC16" s="35">
        <f t="shared" si="7"/>
        <v>0</v>
      </c>
      <c r="DD16" s="35">
        <f t="shared" si="8"/>
        <v>0</v>
      </c>
      <c r="DE16" s="35">
        <f t="shared" si="9"/>
        <v>0</v>
      </c>
      <c r="DF16" s="35">
        <f t="shared" si="10"/>
        <v>0</v>
      </c>
      <c r="DG16" s="35">
        <f t="shared" si="11"/>
        <v>1</v>
      </c>
      <c r="DH16" s="35">
        <f t="shared" si="12"/>
        <v>0</v>
      </c>
      <c r="DI16" s="35">
        <f>COUNTIF(E16:CU16,"ОКР")</f>
        <v>0</v>
      </c>
      <c r="DJ16" s="35">
        <f>COUNTIF(E16:CU16,"ИЗО")</f>
        <v>0</v>
      </c>
      <c r="DK16" s="35">
        <f>COUNTIF(E16:CU16,"КУБ")</f>
        <v>0</v>
      </c>
      <c r="DL16" s="35">
        <f>COUNTIF(E16:CU16,"МУЗ")</f>
        <v>0</v>
      </c>
      <c r="DM16" s="35">
        <f>COUNTIF(E16:CU16,"ОБЗ")</f>
        <v>0</v>
      </c>
      <c r="DN16" s="35">
        <f>COUNTIF(E16:CU16,"ТЕХ")</f>
        <v>0</v>
      </c>
      <c r="DO16" s="36">
        <f>COUNTIF(E16:CU16,"ФЗР")</f>
        <v>0</v>
      </c>
      <c r="DP16" s="31">
        <f>SUM(CV16:DO16)</f>
        <v>9</v>
      </c>
    </row>
    <row r="17" spans="1:120" ht="18" customHeight="1" x14ac:dyDescent="0.25">
      <c r="A17" s="22" t="s">
        <v>46</v>
      </c>
      <c r="B17" s="23" t="s">
        <v>17</v>
      </c>
      <c r="D17" s="32" t="s">
        <v>47</v>
      </c>
      <c r="E17" s="25"/>
      <c r="F17" s="25"/>
      <c r="G17" s="25"/>
      <c r="H17" s="25"/>
      <c r="I17" s="25"/>
      <c r="J17" s="25"/>
      <c r="K17" s="25"/>
      <c r="L17" s="25" t="s">
        <v>10</v>
      </c>
      <c r="M17" s="25"/>
      <c r="N17" s="25" t="s">
        <v>11</v>
      </c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 t="s">
        <v>8</v>
      </c>
      <c r="AE17" s="25"/>
      <c r="AF17" s="25" t="s">
        <v>8</v>
      </c>
      <c r="AG17" s="25"/>
      <c r="AH17" s="25"/>
      <c r="AI17" s="25"/>
      <c r="AJ17" s="25"/>
      <c r="AK17" s="25"/>
      <c r="AL17" s="25"/>
      <c r="AM17" s="25"/>
      <c r="AN17" s="25"/>
      <c r="AO17" s="25"/>
      <c r="AP17" s="25"/>
      <c r="AQ17" s="25"/>
      <c r="AR17" s="25" t="s">
        <v>10</v>
      </c>
      <c r="AS17" s="25"/>
      <c r="AT17" s="25"/>
      <c r="AU17" s="25"/>
      <c r="AV17" s="25" t="s">
        <v>11</v>
      </c>
      <c r="AW17" s="25"/>
      <c r="AX17" s="25"/>
      <c r="AY17" s="25"/>
      <c r="AZ17" s="25"/>
      <c r="BA17" s="25"/>
      <c r="BB17" s="25"/>
      <c r="BC17" s="25"/>
      <c r="BD17" s="25"/>
      <c r="BE17" s="25"/>
      <c r="BF17" s="25"/>
      <c r="BG17" s="25"/>
      <c r="BH17" s="25"/>
      <c r="BI17" s="25"/>
      <c r="BJ17" s="25"/>
      <c r="BK17" s="25"/>
      <c r="BL17" s="25"/>
      <c r="BM17" s="25" t="s">
        <v>10</v>
      </c>
      <c r="BN17" s="25"/>
      <c r="BO17" s="25"/>
      <c r="BP17" s="25"/>
      <c r="BQ17" s="25"/>
      <c r="BR17" s="25"/>
      <c r="BS17" s="25" t="s">
        <v>11</v>
      </c>
      <c r="BT17" s="25"/>
      <c r="BU17" s="25"/>
      <c r="BV17" s="25"/>
      <c r="BW17" s="25"/>
      <c r="BX17" s="25"/>
      <c r="BY17" s="25"/>
      <c r="BZ17" s="25"/>
      <c r="CA17" s="25"/>
      <c r="CB17" s="25"/>
      <c r="CC17" s="25"/>
      <c r="CD17" s="25"/>
      <c r="CE17" s="25" t="s">
        <v>11</v>
      </c>
      <c r="CF17" s="25"/>
      <c r="CG17" s="25"/>
      <c r="CH17" s="25"/>
      <c r="CI17" s="25"/>
      <c r="CJ17" s="25"/>
      <c r="CK17" s="25"/>
      <c r="CL17" s="25"/>
      <c r="CM17" s="25" t="s">
        <v>10</v>
      </c>
      <c r="CN17" s="25"/>
      <c r="CO17" s="25"/>
      <c r="CP17" s="25"/>
      <c r="CQ17" s="25"/>
      <c r="CR17" s="25"/>
      <c r="CS17" s="25"/>
      <c r="CT17" s="25"/>
      <c r="CU17" s="26"/>
      <c r="CV17" s="33">
        <f t="shared" si="0"/>
        <v>4</v>
      </c>
      <c r="CW17" s="34">
        <f t="shared" si="1"/>
        <v>4</v>
      </c>
      <c r="CX17" s="35">
        <f t="shared" si="2"/>
        <v>0</v>
      </c>
      <c r="CY17" s="35">
        <f t="shared" si="3"/>
        <v>0</v>
      </c>
      <c r="CZ17" s="35">
        <f t="shared" si="4"/>
        <v>0</v>
      </c>
      <c r="DA17" s="35">
        <f t="shared" si="5"/>
        <v>0</v>
      </c>
      <c r="DB17" s="35">
        <f t="shared" si="6"/>
        <v>0</v>
      </c>
      <c r="DC17" s="35">
        <f t="shared" si="7"/>
        <v>0</v>
      </c>
      <c r="DD17" s="35">
        <f t="shared" si="8"/>
        <v>0</v>
      </c>
      <c r="DE17" s="35">
        <f t="shared" si="9"/>
        <v>0</v>
      </c>
      <c r="DF17" s="35">
        <f t="shared" si="10"/>
        <v>0</v>
      </c>
      <c r="DG17" s="35">
        <f t="shared" si="11"/>
        <v>0</v>
      </c>
      <c r="DH17" s="35">
        <f t="shared" si="12"/>
        <v>0</v>
      </c>
      <c r="DI17" s="35">
        <f>COUNTIF(E17:CU17,"ОКР")</f>
        <v>0</v>
      </c>
      <c r="DJ17" s="35">
        <f>COUNTIF(E17:CU17,"ИЗО")</f>
        <v>0</v>
      </c>
      <c r="DK17" s="35">
        <f>COUNTIF(E17:CU17,"КУБ")</f>
        <v>0</v>
      </c>
      <c r="DL17" s="35">
        <f>COUNTIF(E17:CU17,"МУЗ")</f>
        <v>0</v>
      </c>
      <c r="DM17" s="35">
        <f>COUNTIF(E17:CU17,"ОБЗ")</f>
        <v>0</v>
      </c>
      <c r="DN17" s="35">
        <f>COUNTIF(E17:CU17,"ТЕХ")</f>
        <v>0</v>
      </c>
      <c r="DO17" s="36">
        <f>COUNTIF(E17:CU17,"ФЗР")</f>
        <v>0</v>
      </c>
      <c r="DP17" s="31">
        <f>SUM(CV17:DO17)</f>
        <v>8</v>
      </c>
    </row>
    <row r="18" spans="1:120" ht="18" customHeight="1" x14ac:dyDescent="0.3">
      <c r="A18" s="22" t="s">
        <v>48</v>
      </c>
      <c r="B18" s="23" t="s">
        <v>11</v>
      </c>
      <c r="C18" s="38"/>
      <c r="D18" s="32" t="s">
        <v>49</v>
      </c>
      <c r="E18" s="25"/>
      <c r="F18" s="25"/>
      <c r="G18" s="25"/>
      <c r="H18" s="25"/>
      <c r="I18" s="25"/>
      <c r="J18" s="25"/>
      <c r="K18" s="25"/>
      <c r="L18" s="25" t="s">
        <v>10</v>
      </c>
      <c r="M18" s="25"/>
      <c r="N18" s="25" t="s">
        <v>11</v>
      </c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 t="s">
        <v>8</v>
      </c>
      <c r="AE18" s="25"/>
      <c r="AF18" s="25" t="s">
        <v>8</v>
      </c>
      <c r="AG18" s="25"/>
      <c r="AH18" s="25"/>
      <c r="AI18" s="25"/>
      <c r="AJ18" s="25"/>
      <c r="AK18" s="25"/>
      <c r="AL18" s="25"/>
      <c r="AM18" s="25"/>
      <c r="AN18" s="25"/>
      <c r="AO18" s="25"/>
      <c r="AP18" s="25"/>
      <c r="AQ18" s="25"/>
      <c r="AR18" s="25" t="s">
        <v>10</v>
      </c>
      <c r="AS18" s="25"/>
      <c r="AT18" s="25"/>
      <c r="AU18" s="25"/>
      <c r="AV18" s="25" t="s">
        <v>11</v>
      </c>
      <c r="AW18" s="25"/>
      <c r="AX18" s="25"/>
      <c r="AY18" s="25"/>
      <c r="AZ18" s="25"/>
      <c r="BA18" s="25"/>
      <c r="BB18" s="25"/>
      <c r="BC18" s="25"/>
      <c r="BD18" s="25"/>
      <c r="BE18" s="25"/>
      <c r="BF18" s="25"/>
      <c r="BG18" s="25"/>
      <c r="BH18" s="25"/>
      <c r="BI18" s="25"/>
      <c r="BJ18" s="25"/>
      <c r="BK18" s="25"/>
      <c r="BL18" s="25"/>
      <c r="BM18" s="25" t="s">
        <v>10</v>
      </c>
      <c r="BN18" s="25"/>
      <c r="BO18" s="25"/>
      <c r="BP18" s="25"/>
      <c r="BQ18" s="25"/>
      <c r="BR18" s="25"/>
      <c r="BS18" s="25" t="s">
        <v>11</v>
      </c>
      <c r="BT18" s="25"/>
      <c r="BU18" s="25"/>
      <c r="BV18" s="25"/>
      <c r="BW18" s="25"/>
      <c r="BX18" s="25"/>
      <c r="BY18" s="25"/>
      <c r="BZ18" s="25"/>
      <c r="CA18" s="25"/>
      <c r="CB18" s="25"/>
      <c r="CC18" s="25"/>
      <c r="CD18" s="25"/>
      <c r="CE18" s="25" t="s">
        <v>11</v>
      </c>
      <c r="CF18" s="25"/>
      <c r="CG18" s="25"/>
      <c r="CH18" s="25"/>
      <c r="CI18" s="25"/>
      <c r="CJ18" s="25"/>
      <c r="CK18" s="25"/>
      <c r="CL18" s="25"/>
      <c r="CM18" s="25" t="s">
        <v>10</v>
      </c>
      <c r="CN18" s="25"/>
      <c r="CO18" s="25"/>
      <c r="CP18" s="25"/>
      <c r="CQ18" s="25"/>
      <c r="CR18" s="25"/>
      <c r="CS18" s="25"/>
      <c r="CT18" s="25"/>
      <c r="CU18" s="26"/>
      <c r="CV18" s="33">
        <f t="shared" si="0"/>
        <v>4</v>
      </c>
      <c r="CW18" s="34">
        <f t="shared" si="1"/>
        <v>4</v>
      </c>
      <c r="CX18" s="35">
        <f t="shared" si="2"/>
        <v>0</v>
      </c>
      <c r="CY18" s="35">
        <f t="shared" si="3"/>
        <v>0</v>
      </c>
      <c r="CZ18" s="35">
        <f t="shared" si="4"/>
        <v>0</v>
      </c>
      <c r="DA18" s="35">
        <f t="shared" si="5"/>
        <v>0</v>
      </c>
      <c r="DB18" s="35">
        <f t="shared" si="6"/>
        <v>0</v>
      </c>
      <c r="DC18" s="35">
        <f t="shared" si="7"/>
        <v>0</v>
      </c>
      <c r="DD18" s="35">
        <f t="shared" si="8"/>
        <v>0</v>
      </c>
      <c r="DE18" s="35">
        <f t="shared" si="9"/>
        <v>0</v>
      </c>
      <c r="DF18" s="35">
        <f t="shared" si="10"/>
        <v>0</v>
      </c>
      <c r="DG18" s="35">
        <f t="shared" si="11"/>
        <v>0</v>
      </c>
      <c r="DH18" s="35">
        <f t="shared" si="12"/>
        <v>0</v>
      </c>
      <c r="DI18" s="35">
        <f>COUNTIF(E18:CU18,"ОКР")</f>
        <v>0</v>
      </c>
      <c r="DJ18" s="35">
        <f>COUNTIF(E18:CU18,"ИЗО")</f>
        <v>0</v>
      </c>
      <c r="DK18" s="35">
        <f>COUNTIF(E18:CU18,"КУБ")</f>
        <v>0</v>
      </c>
      <c r="DL18" s="35">
        <f>COUNTIF(E18:CU18,"МУЗ")</f>
        <v>0</v>
      </c>
      <c r="DM18" s="35">
        <f>COUNTIF(E18:CU18,"ОБЗ")</f>
        <v>0</v>
      </c>
      <c r="DN18" s="35">
        <f>COUNTIF(E18:CU18,"ТЕХ")</f>
        <v>0</v>
      </c>
      <c r="DO18" s="36">
        <f>COUNTIF(E18:CU18,"ФЗР")</f>
        <v>0</v>
      </c>
      <c r="DP18" s="31">
        <f>SUM(CV18:DO18)</f>
        <v>8</v>
      </c>
    </row>
    <row r="19" spans="1:120" ht="18" customHeight="1" x14ac:dyDescent="0.25">
      <c r="A19" s="22" t="s">
        <v>50</v>
      </c>
      <c r="B19" s="23" t="s">
        <v>25</v>
      </c>
      <c r="D19" s="32" t="s">
        <v>51</v>
      </c>
      <c r="E19" s="25"/>
      <c r="F19" s="25"/>
      <c r="G19" s="25"/>
      <c r="H19" s="25"/>
      <c r="I19" s="25"/>
      <c r="J19" s="25"/>
      <c r="K19" s="25"/>
      <c r="L19" s="25" t="s">
        <v>10</v>
      </c>
      <c r="M19" s="25"/>
      <c r="N19" s="25" t="s">
        <v>11</v>
      </c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 t="s">
        <v>8</v>
      </c>
      <c r="AE19" s="25"/>
      <c r="AF19" s="25" t="s">
        <v>8</v>
      </c>
      <c r="AG19" s="25"/>
      <c r="AH19" s="25"/>
      <c r="AI19" s="25"/>
      <c r="AJ19" s="25"/>
      <c r="AK19" s="25"/>
      <c r="AL19" s="25"/>
      <c r="AM19" s="25"/>
      <c r="AN19" s="25"/>
      <c r="AO19" s="25"/>
      <c r="AP19" s="25"/>
      <c r="AQ19" s="25"/>
      <c r="AR19" s="25" t="s">
        <v>10</v>
      </c>
      <c r="AS19" s="25"/>
      <c r="AT19" s="25"/>
      <c r="AU19" s="25"/>
      <c r="AV19" s="25" t="s">
        <v>11</v>
      </c>
      <c r="AW19" s="25"/>
      <c r="AX19" s="25"/>
      <c r="AY19" s="25"/>
      <c r="AZ19" s="25"/>
      <c r="BA19" s="25"/>
      <c r="BB19" s="25"/>
      <c r="BC19" s="25"/>
      <c r="BD19" s="25"/>
      <c r="BE19" s="25"/>
      <c r="BF19" s="25"/>
      <c r="BG19" s="25"/>
      <c r="BH19" s="25"/>
      <c r="BI19" s="25"/>
      <c r="BJ19" s="25"/>
      <c r="BK19" s="25"/>
      <c r="BL19" s="25"/>
      <c r="BM19" s="25" t="s">
        <v>10</v>
      </c>
      <c r="BN19" s="25"/>
      <c r="BO19" s="25"/>
      <c r="BP19" s="25"/>
      <c r="BQ19" s="25"/>
      <c r="BR19" s="25"/>
      <c r="BS19" s="25" t="s">
        <v>11</v>
      </c>
      <c r="BT19" s="25"/>
      <c r="BU19" s="25"/>
      <c r="BV19" s="25"/>
      <c r="BW19" s="25"/>
      <c r="BX19" s="25"/>
      <c r="BY19" s="25"/>
      <c r="BZ19" s="25"/>
      <c r="CA19" s="25"/>
      <c r="CB19" s="25"/>
      <c r="CC19" s="25"/>
      <c r="CD19" s="25"/>
      <c r="CE19" s="25" t="s">
        <v>11</v>
      </c>
      <c r="CF19" s="25"/>
      <c r="CG19" s="25"/>
      <c r="CH19" s="25"/>
      <c r="CI19" s="25"/>
      <c r="CJ19" s="25"/>
      <c r="CK19" s="25"/>
      <c r="CL19" s="25"/>
      <c r="CM19" s="25" t="s">
        <v>10</v>
      </c>
      <c r="CN19" s="25"/>
      <c r="CO19" s="25"/>
      <c r="CP19" s="25"/>
      <c r="CQ19" s="25"/>
      <c r="CR19" s="25"/>
      <c r="CS19" s="25"/>
      <c r="CT19" s="25"/>
      <c r="CU19" s="26"/>
      <c r="CV19" s="33">
        <f t="shared" si="0"/>
        <v>4</v>
      </c>
      <c r="CW19" s="34">
        <f t="shared" si="1"/>
        <v>4</v>
      </c>
      <c r="CX19" s="35">
        <f t="shared" si="2"/>
        <v>0</v>
      </c>
      <c r="CY19" s="35">
        <f t="shared" si="3"/>
        <v>0</v>
      </c>
      <c r="CZ19" s="35">
        <f t="shared" si="4"/>
        <v>0</v>
      </c>
      <c r="DA19" s="35">
        <f t="shared" si="5"/>
        <v>0</v>
      </c>
      <c r="DB19" s="35">
        <f t="shared" si="6"/>
        <v>0</v>
      </c>
      <c r="DC19" s="35">
        <f t="shared" si="7"/>
        <v>0</v>
      </c>
      <c r="DD19" s="35">
        <f t="shared" si="8"/>
        <v>0</v>
      </c>
      <c r="DE19" s="35">
        <f t="shared" si="9"/>
        <v>0</v>
      </c>
      <c r="DF19" s="35">
        <f t="shared" si="10"/>
        <v>0</v>
      </c>
      <c r="DG19" s="35">
        <f t="shared" si="11"/>
        <v>0</v>
      </c>
      <c r="DH19" s="35">
        <f t="shared" si="12"/>
        <v>0</v>
      </c>
      <c r="DI19" s="35">
        <f>COUNTIF(E19:CU19,"ОКР")</f>
        <v>0</v>
      </c>
      <c r="DJ19" s="35">
        <f>COUNTIF(E19:CU19,"ИЗО")</f>
        <v>0</v>
      </c>
      <c r="DK19" s="35">
        <f>COUNTIF(E19:CU19,"КУБ")</f>
        <v>0</v>
      </c>
      <c r="DL19" s="35">
        <f>COUNTIF(E19:CU19,"МУЗ")</f>
        <v>0</v>
      </c>
      <c r="DM19" s="35">
        <f>COUNTIF(E19:CU19,"ОБЗ")</f>
        <v>0</v>
      </c>
      <c r="DN19" s="35">
        <f>COUNTIF(E19:CU19,"ТЕХ")</f>
        <v>0</v>
      </c>
      <c r="DO19" s="36">
        <f>COUNTIF(E19:CU19,"ФЗР")</f>
        <v>0</v>
      </c>
      <c r="DP19" s="31">
        <f>SUM(CV19:DO19)</f>
        <v>8</v>
      </c>
    </row>
    <row r="20" spans="1:120" ht="18" customHeight="1" x14ac:dyDescent="0.25">
      <c r="A20" s="22" t="s">
        <v>52</v>
      </c>
      <c r="B20" s="23" t="s">
        <v>53</v>
      </c>
      <c r="D20" s="32" t="s">
        <v>54</v>
      </c>
      <c r="E20" s="25"/>
      <c r="F20" s="25"/>
      <c r="G20" s="25"/>
      <c r="H20" s="25"/>
      <c r="I20" s="25"/>
      <c r="J20" s="25"/>
      <c r="K20" s="25"/>
      <c r="L20" s="25" t="s">
        <v>10</v>
      </c>
      <c r="M20" s="25"/>
      <c r="N20" s="25" t="s">
        <v>11</v>
      </c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 t="s">
        <v>8</v>
      </c>
      <c r="AE20" s="25"/>
      <c r="AF20" s="25" t="s">
        <v>8</v>
      </c>
      <c r="AG20" s="25"/>
      <c r="AH20" s="25"/>
      <c r="AI20" s="25"/>
      <c r="AJ20" s="25"/>
      <c r="AK20" s="25"/>
      <c r="AL20" s="25"/>
      <c r="AM20" s="25"/>
      <c r="AN20" s="25"/>
      <c r="AO20" s="25"/>
      <c r="AP20" s="25"/>
      <c r="AQ20" s="25"/>
      <c r="AR20" s="25" t="s">
        <v>10</v>
      </c>
      <c r="AS20" s="25"/>
      <c r="AT20" s="25"/>
      <c r="AU20" s="25"/>
      <c r="AV20" s="25" t="s">
        <v>11</v>
      </c>
      <c r="AW20" s="25"/>
      <c r="AX20" s="25"/>
      <c r="AY20" s="25"/>
      <c r="AZ20" s="25"/>
      <c r="BA20" s="25"/>
      <c r="BB20" s="25"/>
      <c r="BC20" s="25"/>
      <c r="BD20" s="25"/>
      <c r="BE20" s="25"/>
      <c r="BF20" s="25"/>
      <c r="BG20" s="25"/>
      <c r="BH20" s="25"/>
      <c r="BI20" s="25"/>
      <c r="BJ20" s="25"/>
      <c r="BK20" s="25"/>
      <c r="BL20" s="25"/>
      <c r="BM20" s="25" t="s">
        <v>10</v>
      </c>
      <c r="BN20" s="25"/>
      <c r="BO20" s="25"/>
      <c r="BP20" s="25"/>
      <c r="BQ20" s="25"/>
      <c r="BR20" s="25"/>
      <c r="BS20" s="25" t="s">
        <v>11</v>
      </c>
      <c r="BT20" s="25"/>
      <c r="BU20" s="25"/>
      <c r="BV20" s="25"/>
      <c r="BW20" s="25"/>
      <c r="BX20" s="25"/>
      <c r="BY20" s="25"/>
      <c r="BZ20" s="25"/>
      <c r="CA20" s="25"/>
      <c r="CB20" s="25"/>
      <c r="CC20" s="25"/>
      <c r="CD20" s="25"/>
      <c r="CE20" s="25" t="s">
        <v>11</v>
      </c>
      <c r="CF20" s="25"/>
      <c r="CG20" s="25"/>
      <c r="CH20" s="25"/>
      <c r="CI20" s="25"/>
      <c r="CJ20" s="25"/>
      <c r="CK20" s="25"/>
      <c r="CL20" s="25"/>
      <c r="CM20" s="25" t="s">
        <v>10</v>
      </c>
      <c r="CN20" s="25"/>
      <c r="CO20" s="25"/>
      <c r="CP20" s="25"/>
      <c r="CQ20" s="25"/>
      <c r="CR20" s="25"/>
      <c r="CS20" s="25"/>
      <c r="CT20" s="25"/>
      <c r="CU20" s="26"/>
      <c r="CV20" s="33">
        <f t="shared" si="0"/>
        <v>4</v>
      </c>
      <c r="CW20" s="34">
        <f t="shared" si="1"/>
        <v>4</v>
      </c>
      <c r="CX20" s="35">
        <f t="shared" si="2"/>
        <v>0</v>
      </c>
      <c r="CY20" s="35">
        <f t="shared" si="3"/>
        <v>0</v>
      </c>
      <c r="CZ20" s="35">
        <f t="shared" si="4"/>
        <v>0</v>
      </c>
      <c r="DA20" s="35">
        <f t="shared" si="5"/>
        <v>0</v>
      </c>
      <c r="DB20" s="35">
        <f t="shared" si="6"/>
        <v>0</v>
      </c>
      <c r="DC20" s="35">
        <f t="shared" si="7"/>
        <v>0</v>
      </c>
      <c r="DD20" s="35">
        <f t="shared" si="8"/>
        <v>0</v>
      </c>
      <c r="DE20" s="35">
        <f t="shared" si="9"/>
        <v>0</v>
      </c>
      <c r="DF20" s="35">
        <f t="shared" si="10"/>
        <v>0</v>
      </c>
      <c r="DG20" s="35">
        <f t="shared" si="11"/>
        <v>0</v>
      </c>
      <c r="DH20" s="35">
        <f t="shared" si="12"/>
        <v>0</v>
      </c>
      <c r="DI20" s="35">
        <f>COUNTIF(E20:CU20,"ОКР")</f>
        <v>0</v>
      </c>
      <c r="DJ20" s="35">
        <f>COUNTIF(E20:CU20,"ИЗО")</f>
        <v>0</v>
      </c>
      <c r="DK20" s="35">
        <f>COUNTIF(E20:CU20,"КУБ")</f>
        <v>0</v>
      </c>
      <c r="DL20" s="35">
        <f>COUNTIF(E20:CU20,"МУЗ")</f>
        <v>0</v>
      </c>
      <c r="DM20" s="35">
        <f>COUNTIF(E20:CU20,"ОБЗ")</f>
        <v>0</v>
      </c>
      <c r="DN20" s="35">
        <f>COUNTIF(E20:CU20,"ТЕХ")</f>
        <v>0</v>
      </c>
      <c r="DO20" s="36">
        <f>COUNTIF(E20:CU20,"ФЗР")</f>
        <v>0</v>
      </c>
      <c r="DP20" s="31">
        <f>SUM(CV20:DO20)</f>
        <v>8</v>
      </c>
    </row>
    <row r="21" spans="1:120" ht="18" customHeight="1" x14ac:dyDescent="0.25">
      <c r="A21" s="22" t="s">
        <v>55</v>
      </c>
      <c r="B21" s="23" t="s">
        <v>20</v>
      </c>
      <c r="D21" s="32" t="s">
        <v>56</v>
      </c>
      <c r="E21" s="25"/>
      <c r="F21" s="25"/>
      <c r="G21" s="25"/>
      <c r="H21" s="25"/>
      <c r="I21" s="25"/>
      <c r="J21" s="25"/>
      <c r="K21" s="25"/>
      <c r="L21" s="25"/>
      <c r="M21" s="25"/>
      <c r="N21" s="25" t="s">
        <v>10</v>
      </c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 t="s">
        <v>11</v>
      </c>
      <c r="Z21" s="25"/>
      <c r="AA21" s="25" t="s">
        <v>21</v>
      </c>
      <c r="AB21" s="25"/>
      <c r="AC21" s="25"/>
      <c r="AD21" s="25" t="s">
        <v>8</v>
      </c>
      <c r="AE21" s="25"/>
      <c r="AF21" s="25" t="s">
        <v>8</v>
      </c>
      <c r="AG21" s="25"/>
      <c r="AH21" s="25"/>
      <c r="AI21" s="25"/>
      <c r="AJ21" s="25"/>
      <c r="AK21" s="25"/>
      <c r="AL21" s="25" t="s">
        <v>11</v>
      </c>
      <c r="AM21" s="25"/>
      <c r="AN21" s="25"/>
      <c r="AO21" s="25"/>
      <c r="AP21" s="25"/>
      <c r="AQ21" s="25"/>
      <c r="AR21" s="25" t="s">
        <v>21</v>
      </c>
      <c r="AS21" s="25"/>
      <c r="AT21" s="25"/>
      <c r="AU21" s="25"/>
      <c r="AV21" s="25"/>
      <c r="AW21" s="25"/>
      <c r="AX21" s="25" t="s">
        <v>17</v>
      </c>
      <c r="AY21" s="25"/>
      <c r="AZ21" s="25"/>
      <c r="BA21" s="25"/>
      <c r="BB21" s="25"/>
      <c r="BC21" s="25"/>
      <c r="BD21" s="25"/>
      <c r="BE21" s="25"/>
      <c r="BF21" s="25"/>
      <c r="BG21" s="25"/>
      <c r="BH21" s="25"/>
      <c r="BI21" s="25"/>
      <c r="BJ21" s="25"/>
      <c r="BK21" s="25"/>
      <c r="BL21" s="25"/>
      <c r="BM21" s="25" t="s">
        <v>17</v>
      </c>
      <c r="BN21" s="25"/>
      <c r="BO21" s="25"/>
      <c r="BP21" s="25" t="s">
        <v>21</v>
      </c>
      <c r="BQ21" s="25"/>
      <c r="BR21" s="25"/>
      <c r="BS21" s="25" t="s">
        <v>11</v>
      </c>
      <c r="BT21" s="25"/>
      <c r="BU21" s="25" t="s">
        <v>10</v>
      </c>
      <c r="BV21" s="25"/>
      <c r="BW21" s="25"/>
      <c r="BX21" s="25"/>
      <c r="BY21" s="25"/>
      <c r="BZ21" s="25"/>
      <c r="CA21" s="25" t="s">
        <v>10</v>
      </c>
      <c r="CB21" s="25" t="s">
        <v>21</v>
      </c>
      <c r="CC21" s="25"/>
      <c r="CD21" s="25"/>
      <c r="CE21" s="25"/>
      <c r="CF21" s="25"/>
      <c r="CG21" s="25"/>
      <c r="CH21" s="25"/>
      <c r="CI21" s="25"/>
      <c r="CJ21" s="25" t="s">
        <v>10</v>
      </c>
      <c r="CK21" s="25" t="s">
        <v>11</v>
      </c>
      <c r="CL21" s="25"/>
      <c r="CM21" s="25" t="s">
        <v>21</v>
      </c>
      <c r="CN21" s="25"/>
      <c r="CO21" s="25"/>
      <c r="CP21" s="25"/>
      <c r="CQ21" s="25"/>
      <c r="CR21" s="25"/>
      <c r="CS21" s="25"/>
      <c r="CT21" s="25"/>
      <c r="CU21" s="26"/>
      <c r="CV21" s="33">
        <f t="shared" si="0"/>
        <v>4</v>
      </c>
      <c r="CW21" s="34">
        <f t="shared" si="1"/>
        <v>4</v>
      </c>
      <c r="CX21" s="35">
        <f t="shared" si="2"/>
        <v>0</v>
      </c>
      <c r="CY21" s="35">
        <f t="shared" si="3"/>
        <v>0</v>
      </c>
      <c r="CZ21" s="35">
        <f t="shared" si="4"/>
        <v>0</v>
      </c>
      <c r="DA21" s="35">
        <f t="shared" si="5"/>
        <v>0</v>
      </c>
      <c r="DB21" s="35">
        <f t="shared" si="6"/>
        <v>0</v>
      </c>
      <c r="DC21" s="35">
        <f t="shared" si="7"/>
        <v>2</v>
      </c>
      <c r="DD21" s="35">
        <f t="shared" si="8"/>
        <v>0</v>
      </c>
      <c r="DE21" s="35">
        <f t="shared" si="9"/>
        <v>0</v>
      </c>
      <c r="DF21" s="35">
        <f t="shared" si="10"/>
        <v>0</v>
      </c>
      <c r="DG21" s="35">
        <f t="shared" si="11"/>
        <v>5</v>
      </c>
      <c r="DH21" s="35">
        <f t="shared" si="12"/>
        <v>0</v>
      </c>
      <c r="DI21" s="35">
        <f>COUNTIF(E21:CU21,"ОКР")</f>
        <v>0</v>
      </c>
      <c r="DJ21" s="35">
        <f>COUNTIF(E21:CU21,"ИЗО")</f>
        <v>0</v>
      </c>
      <c r="DK21" s="35">
        <f>COUNTIF(E21:CU21,"КУБ")</f>
        <v>0</v>
      </c>
      <c r="DL21" s="35">
        <f>COUNTIF(E21:CU21,"МУЗ")</f>
        <v>0</v>
      </c>
      <c r="DM21" s="35">
        <f>COUNTIF(E21:CU21,"ОБЗ")</f>
        <v>0</v>
      </c>
      <c r="DN21" s="35">
        <f>COUNTIF(E21:CU21,"ТЕХ")</f>
        <v>0</v>
      </c>
      <c r="DO21" s="36">
        <f>COUNTIF(E21:CU21,"ФЗР")</f>
        <v>0</v>
      </c>
      <c r="DP21" s="31">
        <f>SUM(CV21:DO21)</f>
        <v>15</v>
      </c>
    </row>
    <row r="22" spans="1:120" ht="18" customHeight="1" x14ac:dyDescent="0.25">
      <c r="A22" s="22" t="s">
        <v>57</v>
      </c>
      <c r="B22" s="23" t="s">
        <v>18</v>
      </c>
      <c r="D22" s="32" t="s">
        <v>58</v>
      </c>
      <c r="E22" s="25"/>
      <c r="F22" s="25"/>
      <c r="G22" s="25"/>
      <c r="H22" s="25"/>
      <c r="I22" s="25"/>
      <c r="J22" s="25"/>
      <c r="K22" s="25"/>
      <c r="L22" s="25" t="s">
        <v>10</v>
      </c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 t="s">
        <v>11</v>
      </c>
      <c r="AA22" s="25" t="s">
        <v>21</v>
      </c>
      <c r="AB22" s="25"/>
      <c r="AC22" s="25"/>
      <c r="AD22" s="25" t="s">
        <v>8</v>
      </c>
      <c r="AE22" s="25"/>
      <c r="AF22" s="25" t="s">
        <v>8</v>
      </c>
      <c r="AG22" s="25"/>
      <c r="AH22" s="25"/>
      <c r="AI22" s="25"/>
      <c r="AJ22" s="25"/>
      <c r="AK22" s="25"/>
      <c r="AL22" s="25"/>
      <c r="AM22" s="25"/>
      <c r="AN22" s="25"/>
      <c r="AO22" s="25"/>
      <c r="AP22" s="25"/>
      <c r="AQ22" s="25"/>
      <c r="AR22" s="25" t="s">
        <v>21</v>
      </c>
      <c r="AS22" s="25"/>
      <c r="AT22" s="25"/>
      <c r="AU22" s="25"/>
      <c r="AV22" s="25"/>
      <c r="AW22" s="25"/>
      <c r="AX22" s="25"/>
      <c r="AY22" s="25"/>
      <c r="AZ22" s="25"/>
      <c r="BA22" s="25"/>
      <c r="BB22" s="25"/>
      <c r="BC22" s="25"/>
      <c r="BD22" s="25" t="s">
        <v>11</v>
      </c>
      <c r="BE22" s="25"/>
      <c r="BF22" s="25"/>
      <c r="BG22" s="25"/>
      <c r="BH22" s="25"/>
      <c r="BI22" s="25"/>
      <c r="BJ22" s="25"/>
      <c r="BK22" s="25"/>
      <c r="BL22" s="25"/>
      <c r="BM22" s="25"/>
      <c r="BN22" s="25"/>
      <c r="BO22" s="25"/>
      <c r="BP22" s="25" t="s">
        <v>21</v>
      </c>
      <c r="BQ22" s="25"/>
      <c r="BR22" s="25"/>
      <c r="BS22" s="25" t="s">
        <v>10</v>
      </c>
      <c r="BT22" s="25" t="s">
        <v>11</v>
      </c>
      <c r="BU22" s="25"/>
      <c r="BV22" s="25"/>
      <c r="BW22" s="25"/>
      <c r="BX22" s="25"/>
      <c r="BY22" s="25"/>
      <c r="BZ22" s="25"/>
      <c r="CA22" s="25"/>
      <c r="CB22" s="25" t="s">
        <v>21</v>
      </c>
      <c r="CC22" s="25"/>
      <c r="CD22" s="25"/>
      <c r="CE22" s="25"/>
      <c r="CF22" s="25"/>
      <c r="CG22" s="25"/>
      <c r="CH22" s="25" t="s">
        <v>10</v>
      </c>
      <c r="CI22" s="25"/>
      <c r="CJ22" s="25" t="s">
        <v>11</v>
      </c>
      <c r="CK22" s="25"/>
      <c r="CL22" s="25"/>
      <c r="CM22" s="25" t="s">
        <v>21</v>
      </c>
      <c r="CN22" s="25"/>
      <c r="CO22" s="25"/>
      <c r="CP22" s="25"/>
      <c r="CQ22" s="25"/>
      <c r="CR22" s="25"/>
      <c r="CS22" s="25"/>
      <c r="CT22" s="25"/>
      <c r="CU22" s="26"/>
      <c r="CV22" s="33">
        <f t="shared" si="0"/>
        <v>3</v>
      </c>
      <c r="CW22" s="34">
        <f t="shared" si="1"/>
        <v>4</v>
      </c>
      <c r="CX22" s="35">
        <f t="shared" si="2"/>
        <v>0</v>
      </c>
      <c r="CY22" s="35">
        <f t="shared" si="3"/>
        <v>0</v>
      </c>
      <c r="CZ22" s="35">
        <f t="shared" si="4"/>
        <v>0</v>
      </c>
      <c r="DA22" s="35">
        <f t="shared" si="5"/>
        <v>0</v>
      </c>
      <c r="DB22" s="35">
        <f t="shared" si="6"/>
        <v>0</v>
      </c>
      <c r="DC22" s="35">
        <f t="shared" si="7"/>
        <v>0</v>
      </c>
      <c r="DD22" s="35">
        <f t="shared" si="8"/>
        <v>0</v>
      </c>
      <c r="DE22" s="35">
        <f t="shared" si="9"/>
        <v>0</v>
      </c>
      <c r="DF22" s="35">
        <f t="shared" si="10"/>
        <v>0</v>
      </c>
      <c r="DG22" s="35">
        <f t="shared" si="11"/>
        <v>5</v>
      </c>
      <c r="DH22" s="35">
        <f t="shared" si="12"/>
        <v>0</v>
      </c>
      <c r="DI22" s="35">
        <f>COUNTIF(E22:CU22,"ОКР")</f>
        <v>0</v>
      </c>
      <c r="DJ22" s="35">
        <f>COUNTIF(E22:CU22,"ИЗО")</f>
        <v>0</v>
      </c>
      <c r="DK22" s="35">
        <f>COUNTIF(E22:CU22,"КУБ")</f>
        <v>0</v>
      </c>
      <c r="DL22" s="35">
        <f>COUNTIF(E22:CU22,"МУЗ")</f>
        <v>0</v>
      </c>
      <c r="DM22" s="35">
        <f>COUNTIF(E22:CU22,"ОБЗ")</f>
        <v>0</v>
      </c>
      <c r="DN22" s="35">
        <f>COUNTIF(E22:CU22,"ТЕХ")</f>
        <v>0</v>
      </c>
      <c r="DO22" s="36">
        <f>COUNTIF(E22:CU22,"ФЗР")</f>
        <v>0</v>
      </c>
      <c r="DP22" s="31">
        <f>SUM(CV22:DO22)</f>
        <v>12</v>
      </c>
    </row>
    <row r="23" spans="1:120" ht="18" customHeight="1" x14ac:dyDescent="0.25">
      <c r="A23" s="22" t="s">
        <v>59</v>
      </c>
      <c r="B23" s="23" t="s">
        <v>22</v>
      </c>
      <c r="D23" s="32" t="s">
        <v>60</v>
      </c>
      <c r="E23" s="25"/>
      <c r="F23" s="25"/>
      <c r="G23" s="25"/>
      <c r="H23" s="25"/>
      <c r="I23" s="25"/>
      <c r="J23" s="25"/>
      <c r="K23" s="25"/>
      <c r="L23" s="25" t="s">
        <v>10</v>
      </c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 t="s">
        <v>11</v>
      </c>
      <c r="Z23" s="25"/>
      <c r="AA23" s="25" t="s">
        <v>21</v>
      </c>
      <c r="AB23" s="25"/>
      <c r="AC23" s="25"/>
      <c r="AD23" s="25" t="s">
        <v>8</v>
      </c>
      <c r="AE23" s="25"/>
      <c r="AF23" s="25" t="s">
        <v>8</v>
      </c>
      <c r="AG23" s="25"/>
      <c r="AH23" s="25"/>
      <c r="AI23" s="25"/>
      <c r="AJ23" s="25"/>
      <c r="AK23" s="25"/>
      <c r="AL23" s="25" t="s">
        <v>11</v>
      </c>
      <c r="AM23" s="25"/>
      <c r="AN23" s="25"/>
      <c r="AO23" s="25"/>
      <c r="AP23" s="25"/>
      <c r="AQ23" s="25"/>
      <c r="AR23" s="25" t="s">
        <v>21</v>
      </c>
      <c r="AS23" s="25"/>
      <c r="AT23" s="25"/>
      <c r="AU23" s="25"/>
      <c r="AV23" s="25"/>
      <c r="AW23" s="25"/>
      <c r="AX23" s="25"/>
      <c r="AY23" s="25"/>
      <c r="AZ23" s="25"/>
      <c r="BA23" s="25"/>
      <c r="BB23" s="25"/>
      <c r="BC23" s="25"/>
      <c r="BD23" s="25"/>
      <c r="BE23" s="25"/>
      <c r="BF23" s="25"/>
      <c r="BG23" s="25"/>
      <c r="BH23" s="25"/>
      <c r="BI23" s="25"/>
      <c r="BJ23" s="25"/>
      <c r="BK23" s="25"/>
      <c r="BL23" s="25"/>
      <c r="BM23" s="25"/>
      <c r="BN23" s="25"/>
      <c r="BO23" s="25"/>
      <c r="BP23" s="25" t="s">
        <v>21</v>
      </c>
      <c r="BQ23" s="25"/>
      <c r="BR23" s="25"/>
      <c r="BS23" s="25" t="s">
        <v>11</v>
      </c>
      <c r="BT23" s="25" t="s">
        <v>10</v>
      </c>
      <c r="BU23" s="25"/>
      <c r="BV23" s="25"/>
      <c r="BW23" s="25"/>
      <c r="BX23" s="25"/>
      <c r="BY23" s="25"/>
      <c r="BZ23" s="25"/>
      <c r="CA23" s="25"/>
      <c r="CB23" s="25" t="s">
        <v>21</v>
      </c>
      <c r="CC23" s="25"/>
      <c r="CD23" s="25"/>
      <c r="CE23" s="25"/>
      <c r="CF23" s="25"/>
      <c r="CG23" s="25"/>
      <c r="CH23" s="25" t="s">
        <v>10</v>
      </c>
      <c r="CI23" s="25"/>
      <c r="CJ23" s="25"/>
      <c r="CK23" s="25" t="s">
        <v>11</v>
      </c>
      <c r="CL23" s="25"/>
      <c r="CM23" s="25" t="s">
        <v>21</v>
      </c>
      <c r="CN23" s="25"/>
      <c r="CO23" s="25"/>
      <c r="CP23" s="25"/>
      <c r="CQ23" s="25"/>
      <c r="CR23" s="25"/>
      <c r="CS23" s="25"/>
      <c r="CT23" s="25"/>
      <c r="CU23" s="26"/>
      <c r="CV23" s="33">
        <f t="shared" si="0"/>
        <v>3</v>
      </c>
      <c r="CW23" s="34">
        <f t="shared" si="1"/>
        <v>4</v>
      </c>
      <c r="CX23" s="35">
        <f t="shared" si="2"/>
        <v>0</v>
      </c>
      <c r="CY23" s="35">
        <f t="shared" si="3"/>
        <v>0</v>
      </c>
      <c r="CZ23" s="35">
        <f t="shared" si="4"/>
        <v>0</v>
      </c>
      <c r="DA23" s="35">
        <f t="shared" si="5"/>
        <v>0</v>
      </c>
      <c r="DB23" s="35">
        <f t="shared" si="6"/>
        <v>0</v>
      </c>
      <c r="DC23" s="35">
        <f t="shared" si="7"/>
        <v>0</v>
      </c>
      <c r="DD23" s="35">
        <f t="shared" si="8"/>
        <v>0</v>
      </c>
      <c r="DE23" s="35">
        <f t="shared" si="9"/>
        <v>0</v>
      </c>
      <c r="DF23" s="35">
        <f t="shared" si="10"/>
        <v>0</v>
      </c>
      <c r="DG23" s="35">
        <f t="shared" si="11"/>
        <v>5</v>
      </c>
      <c r="DH23" s="35">
        <f t="shared" si="12"/>
        <v>0</v>
      </c>
      <c r="DI23" s="35">
        <f>COUNTIF(E23:CU23,"ОКР")</f>
        <v>0</v>
      </c>
      <c r="DJ23" s="35">
        <f>COUNTIF(E23:CU23,"ИЗО")</f>
        <v>0</v>
      </c>
      <c r="DK23" s="35">
        <f>COUNTIF(E23:CU23,"КУБ")</f>
        <v>0</v>
      </c>
      <c r="DL23" s="35">
        <f>COUNTIF(E23:CU23,"МУЗ")</f>
        <v>0</v>
      </c>
      <c r="DM23" s="35">
        <f>COUNTIF(E23:CU23,"ОБЗ")</f>
        <v>0</v>
      </c>
      <c r="DN23" s="35">
        <f>COUNTIF(E23:CU23,"ТЕХ")</f>
        <v>0</v>
      </c>
      <c r="DO23" s="36">
        <f>COUNTIF(E23:CU23,"ФЗР")</f>
        <v>0</v>
      </c>
      <c r="DP23" s="31">
        <f>SUM(CV23:DO23)</f>
        <v>12</v>
      </c>
    </row>
    <row r="24" spans="1:120" ht="18" customHeight="1" x14ac:dyDescent="0.25">
      <c r="A24" s="22" t="s">
        <v>61</v>
      </c>
      <c r="B24" s="23" t="s">
        <v>10</v>
      </c>
      <c r="D24" s="32" t="s">
        <v>62</v>
      </c>
      <c r="E24" s="25"/>
      <c r="F24" s="25"/>
      <c r="G24" s="25"/>
      <c r="H24" s="25"/>
      <c r="I24" s="25"/>
      <c r="J24" s="25"/>
      <c r="K24" s="25"/>
      <c r="L24" s="25" t="s">
        <v>10</v>
      </c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 t="s">
        <v>11</v>
      </c>
      <c r="Z24" s="25"/>
      <c r="AA24" s="25" t="s">
        <v>21</v>
      </c>
      <c r="AB24" s="25"/>
      <c r="AC24" s="25"/>
      <c r="AD24" s="25" t="s">
        <v>8</v>
      </c>
      <c r="AE24" s="25"/>
      <c r="AF24" s="25" t="s">
        <v>8</v>
      </c>
      <c r="AG24" s="25"/>
      <c r="AH24" s="25"/>
      <c r="AI24" s="25"/>
      <c r="AJ24" s="25"/>
      <c r="AK24" s="25"/>
      <c r="AL24" s="25" t="s">
        <v>11</v>
      </c>
      <c r="AM24" s="25"/>
      <c r="AN24" s="25"/>
      <c r="AO24" s="25"/>
      <c r="AP24" s="25"/>
      <c r="AQ24" s="25"/>
      <c r="AR24" s="25" t="s">
        <v>21</v>
      </c>
      <c r="AS24" s="25"/>
      <c r="AT24" s="25"/>
      <c r="AU24" s="25"/>
      <c r="AV24" s="25"/>
      <c r="AW24" s="25"/>
      <c r="AX24" s="25"/>
      <c r="AY24" s="25"/>
      <c r="AZ24" s="25"/>
      <c r="BA24" s="25"/>
      <c r="BB24" s="25"/>
      <c r="BC24" s="25"/>
      <c r="BD24" s="25"/>
      <c r="BE24" s="25"/>
      <c r="BF24" s="25"/>
      <c r="BG24" s="25"/>
      <c r="BH24" s="25"/>
      <c r="BI24" s="25"/>
      <c r="BJ24" s="25"/>
      <c r="BK24" s="25"/>
      <c r="BL24" s="25"/>
      <c r="BM24" s="25"/>
      <c r="BN24" s="25"/>
      <c r="BO24" s="25"/>
      <c r="BP24" s="25" t="s">
        <v>21</v>
      </c>
      <c r="BQ24" s="25"/>
      <c r="BR24" s="25"/>
      <c r="BS24" s="25" t="s">
        <v>11</v>
      </c>
      <c r="BT24" s="25"/>
      <c r="BU24" s="25" t="s">
        <v>10</v>
      </c>
      <c r="BV24" s="25"/>
      <c r="BW24" s="25"/>
      <c r="BX24" s="25"/>
      <c r="BY24" s="25"/>
      <c r="BZ24" s="25"/>
      <c r="CA24" s="25"/>
      <c r="CB24" s="25" t="s">
        <v>21</v>
      </c>
      <c r="CC24" s="25"/>
      <c r="CD24" s="25"/>
      <c r="CE24" s="25"/>
      <c r="CF24" s="25"/>
      <c r="CG24" s="25"/>
      <c r="CH24" s="25" t="s">
        <v>10</v>
      </c>
      <c r="CI24" s="25"/>
      <c r="CJ24" s="25"/>
      <c r="CK24" s="25" t="s">
        <v>11</v>
      </c>
      <c r="CL24" s="25"/>
      <c r="CM24" s="25" t="s">
        <v>21</v>
      </c>
      <c r="CN24" s="25"/>
      <c r="CO24" s="25"/>
      <c r="CP24" s="25"/>
      <c r="CQ24" s="25"/>
      <c r="CR24" s="25"/>
      <c r="CS24" s="25"/>
      <c r="CT24" s="25"/>
      <c r="CU24" s="26"/>
      <c r="CV24" s="33">
        <f t="shared" si="0"/>
        <v>3</v>
      </c>
      <c r="CW24" s="34">
        <f t="shared" si="1"/>
        <v>4</v>
      </c>
      <c r="CX24" s="35">
        <f t="shared" si="2"/>
        <v>0</v>
      </c>
      <c r="CY24" s="35">
        <f t="shared" si="3"/>
        <v>0</v>
      </c>
      <c r="CZ24" s="35">
        <f t="shared" si="4"/>
        <v>0</v>
      </c>
      <c r="DA24" s="35">
        <f t="shared" si="5"/>
        <v>0</v>
      </c>
      <c r="DB24" s="35">
        <f t="shared" si="6"/>
        <v>0</v>
      </c>
      <c r="DC24" s="35">
        <f t="shared" si="7"/>
        <v>0</v>
      </c>
      <c r="DD24" s="35">
        <f t="shared" si="8"/>
        <v>0</v>
      </c>
      <c r="DE24" s="35">
        <f t="shared" si="9"/>
        <v>0</v>
      </c>
      <c r="DF24" s="35">
        <f t="shared" si="10"/>
        <v>0</v>
      </c>
      <c r="DG24" s="35">
        <f t="shared" si="11"/>
        <v>5</v>
      </c>
      <c r="DH24" s="35">
        <f t="shared" si="12"/>
        <v>0</v>
      </c>
      <c r="DI24" s="35">
        <f>COUNTIF(E24:CU24,"ОКР")</f>
        <v>0</v>
      </c>
      <c r="DJ24" s="35">
        <f>COUNTIF(E24:CU24,"ИЗО")</f>
        <v>0</v>
      </c>
      <c r="DK24" s="35">
        <f>COUNTIF(E24:CU24,"КУБ")</f>
        <v>0</v>
      </c>
      <c r="DL24" s="35">
        <f>COUNTIF(E24:CU24,"МУЗ")</f>
        <v>0</v>
      </c>
      <c r="DM24" s="35">
        <f>COUNTIF(E24:CU24,"ОБЗ")</f>
        <v>0</v>
      </c>
      <c r="DN24" s="35">
        <f>COUNTIF(E24:CU24,"ТЕХ")</f>
        <v>0</v>
      </c>
      <c r="DO24" s="36">
        <f>COUNTIF(E24:CU24,"ФЗР")</f>
        <v>0</v>
      </c>
      <c r="DP24" s="31">
        <f>SUM(CV24:DO24)</f>
        <v>12</v>
      </c>
    </row>
    <row r="25" spans="1:120" ht="18" customHeight="1" x14ac:dyDescent="0.25">
      <c r="A25" s="22" t="s">
        <v>63</v>
      </c>
      <c r="B25" s="23" t="s">
        <v>27</v>
      </c>
      <c r="D25" s="32" t="s">
        <v>64</v>
      </c>
      <c r="E25" s="25"/>
      <c r="G25" s="25"/>
      <c r="H25" s="25"/>
      <c r="I25" s="25"/>
      <c r="J25" s="25"/>
      <c r="K25" s="25"/>
      <c r="L25" s="25"/>
      <c r="M25" s="25" t="s">
        <v>10</v>
      </c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 t="s">
        <v>21</v>
      </c>
      <c r="Z25" s="25"/>
      <c r="AA25" s="25"/>
      <c r="AB25" s="25"/>
      <c r="AC25" s="25"/>
      <c r="AD25" s="25" t="s">
        <v>8</v>
      </c>
      <c r="AE25" s="25"/>
      <c r="AF25" s="25" t="s">
        <v>8</v>
      </c>
      <c r="AG25" s="25"/>
      <c r="AH25" s="25"/>
      <c r="AI25" s="25"/>
      <c r="AJ25" s="25"/>
      <c r="AK25" s="25"/>
      <c r="AL25" s="25"/>
      <c r="AM25" s="25" t="s">
        <v>11</v>
      </c>
      <c r="AN25" s="25"/>
      <c r="AO25" s="25"/>
      <c r="AP25" s="25"/>
      <c r="AQ25" s="25" t="s">
        <v>10</v>
      </c>
      <c r="AR25" s="25"/>
      <c r="AS25" s="25"/>
      <c r="AT25" s="25"/>
      <c r="AU25" s="25"/>
      <c r="AV25" s="25" t="s">
        <v>21</v>
      </c>
      <c r="AW25" s="25"/>
      <c r="AX25" s="25"/>
      <c r="AY25" s="25"/>
      <c r="AZ25" s="25"/>
      <c r="BA25" s="25"/>
      <c r="BB25" s="25"/>
      <c r="BC25" s="25"/>
      <c r="BD25" s="25"/>
      <c r="BE25" s="25"/>
      <c r="BF25" s="25"/>
      <c r="BG25" s="25"/>
      <c r="BH25" s="25" t="s">
        <v>21</v>
      </c>
      <c r="BI25" s="25"/>
      <c r="BJ25" s="25" t="s">
        <v>14</v>
      </c>
      <c r="BK25" s="25"/>
      <c r="BL25" s="25"/>
      <c r="BM25" s="25" t="s">
        <v>11</v>
      </c>
      <c r="BN25" s="25"/>
      <c r="BO25" s="25" t="s">
        <v>10</v>
      </c>
      <c r="BP25" s="25"/>
      <c r="BQ25" s="25"/>
      <c r="BR25" s="25"/>
      <c r="BS25" s="25"/>
      <c r="BT25" s="25"/>
      <c r="BU25" s="25"/>
      <c r="BV25" s="25"/>
      <c r="BW25" s="25"/>
      <c r="BX25" s="25"/>
      <c r="BY25" s="25"/>
      <c r="BZ25" s="25"/>
      <c r="CA25" s="25"/>
      <c r="CB25" s="25" t="s">
        <v>21</v>
      </c>
      <c r="CC25" s="25"/>
      <c r="CD25" s="25"/>
      <c r="CE25" s="25"/>
      <c r="CF25" s="25" t="s">
        <v>10</v>
      </c>
      <c r="CG25" s="25" t="s">
        <v>11</v>
      </c>
      <c r="CH25" s="25"/>
      <c r="CI25" s="25"/>
      <c r="CJ25" s="25"/>
      <c r="CK25" s="25"/>
      <c r="CL25" s="25"/>
      <c r="CM25" s="25"/>
      <c r="CN25" s="25"/>
      <c r="CO25" s="25"/>
      <c r="CP25" s="25"/>
      <c r="CQ25" s="25"/>
      <c r="CR25" s="25"/>
      <c r="CS25" s="25"/>
      <c r="CT25" s="25"/>
      <c r="CU25" s="26"/>
      <c r="CV25" s="33">
        <f t="shared" si="0"/>
        <v>4</v>
      </c>
      <c r="CW25" s="34">
        <f t="shared" si="1"/>
        <v>3</v>
      </c>
      <c r="CX25" s="35">
        <f t="shared" si="2"/>
        <v>0</v>
      </c>
      <c r="CY25" s="35">
        <f t="shared" si="3"/>
        <v>0</v>
      </c>
      <c r="CZ25" s="35">
        <f t="shared" si="4"/>
        <v>1</v>
      </c>
      <c r="DA25" s="35">
        <f t="shared" si="5"/>
        <v>0</v>
      </c>
      <c r="DB25" s="35">
        <f t="shared" si="6"/>
        <v>0</v>
      </c>
      <c r="DC25" s="35">
        <f t="shared" si="7"/>
        <v>0</v>
      </c>
      <c r="DD25" s="35">
        <f t="shared" si="8"/>
        <v>0</v>
      </c>
      <c r="DE25" s="35">
        <f t="shared" si="9"/>
        <v>0</v>
      </c>
      <c r="DF25" s="35">
        <f t="shared" si="10"/>
        <v>0</v>
      </c>
      <c r="DG25" s="35">
        <f t="shared" si="11"/>
        <v>4</v>
      </c>
      <c r="DH25" s="35">
        <f t="shared" si="12"/>
        <v>0</v>
      </c>
      <c r="DI25" s="35">
        <f>COUNTIF(E25:CU25,"ОКР")</f>
        <v>0</v>
      </c>
      <c r="DJ25" s="35">
        <f>COUNTIF(E25:CU25,"ИЗО")</f>
        <v>0</v>
      </c>
      <c r="DK25" s="35">
        <f>COUNTIF(E25:CU25,"КУБ")</f>
        <v>0</v>
      </c>
      <c r="DL25" s="35">
        <f>COUNTIF(E25:CU25,"МУЗ")</f>
        <v>0</v>
      </c>
      <c r="DM25" s="35">
        <f>COUNTIF(E25:CU25,"ОБЗ")</f>
        <v>0</v>
      </c>
      <c r="DN25" s="35">
        <f>COUNTIF(E25:CU25,"ТЕХ")</f>
        <v>0</v>
      </c>
      <c r="DO25" s="36">
        <f>COUNTIF(E25:CU25,"ФЗР")</f>
        <v>0</v>
      </c>
      <c r="DP25" s="31">
        <f>SUM(CV25:DO25)</f>
        <v>12</v>
      </c>
    </row>
    <row r="26" spans="1:120" ht="18" customHeight="1" x14ac:dyDescent="0.25">
      <c r="A26" s="39" t="s">
        <v>65</v>
      </c>
      <c r="B26" s="23" t="s">
        <v>19</v>
      </c>
      <c r="D26" s="32" t="s">
        <v>66</v>
      </c>
      <c r="E26" s="25"/>
      <c r="F26" s="25"/>
      <c r="G26" s="25"/>
      <c r="H26" s="25"/>
      <c r="I26" s="25"/>
      <c r="J26" s="25"/>
      <c r="K26" s="25"/>
      <c r="L26" s="25"/>
      <c r="M26" s="25" t="s">
        <v>10</v>
      </c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 t="s">
        <v>21</v>
      </c>
      <c r="Z26" s="25"/>
      <c r="AA26" s="25"/>
      <c r="AB26" s="25"/>
      <c r="AC26" s="25"/>
      <c r="AD26" s="25" t="s">
        <v>8</v>
      </c>
      <c r="AE26" s="25"/>
      <c r="AF26" s="25" t="s">
        <v>8</v>
      </c>
      <c r="AG26" s="25"/>
      <c r="AH26" s="25"/>
      <c r="AI26" s="25"/>
      <c r="AJ26" s="25"/>
      <c r="AK26" s="25"/>
      <c r="AL26" s="25"/>
      <c r="AM26" s="25" t="s">
        <v>11</v>
      </c>
      <c r="AN26" s="25"/>
      <c r="AO26" s="25"/>
      <c r="AP26" s="25"/>
      <c r="AQ26" s="25"/>
      <c r="AR26" s="25" t="s">
        <v>10</v>
      </c>
      <c r="AS26" s="25"/>
      <c r="AT26" s="25"/>
      <c r="AU26" s="25"/>
      <c r="AV26" s="25" t="s">
        <v>21</v>
      </c>
      <c r="AW26" s="25"/>
      <c r="AX26" s="25"/>
      <c r="AY26" s="25"/>
      <c r="AZ26" s="25"/>
      <c r="BA26" s="25"/>
      <c r="BB26" s="25"/>
      <c r="BC26" s="25"/>
      <c r="BD26" s="25"/>
      <c r="BE26" s="25"/>
      <c r="BF26" s="25"/>
      <c r="BG26" s="25"/>
      <c r="BH26" s="25" t="s">
        <v>21</v>
      </c>
      <c r="BI26" s="25"/>
      <c r="BJ26" s="25" t="s">
        <v>14</v>
      </c>
      <c r="BK26" s="25"/>
      <c r="BL26" s="25"/>
      <c r="BM26" s="25"/>
      <c r="BN26" s="25" t="s">
        <v>11</v>
      </c>
      <c r="BO26" s="25" t="s">
        <v>10</v>
      </c>
      <c r="BP26" s="25"/>
      <c r="BQ26" s="25"/>
      <c r="BR26" s="25"/>
      <c r="BS26" s="25"/>
      <c r="BT26" s="25"/>
      <c r="BU26" s="25"/>
      <c r="BV26" s="25"/>
      <c r="BW26" s="25"/>
      <c r="BX26" s="25"/>
      <c r="BY26" s="25"/>
      <c r="BZ26" s="25"/>
      <c r="CA26" s="25"/>
      <c r="CB26" s="25" t="s">
        <v>21</v>
      </c>
      <c r="CC26" s="25"/>
      <c r="CD26" s="25"/>
      <c r="CE26" s="25"/>
      <c r="CF26" s="25"/>
      <c r="CG26" s="25" t="s">
        <v>10</v>
      </c>
      <c r="CH26" s="25" t="s">
        <v>11</v>
      </c>
      <c r="CI26" s="25"/>
      <c r="CJ26" s="25"/>
      <c r="CK26" s="25"/>
      <c r="CL26" s="25"/>
      <c r="CM26" s="25"/>
      <c r="CN26" s="25"/>
      <c r="CO26" s="25"/>
      <c r="CP26" s="25"/>
      <c r="CQ26" s="25"/>
      <c r="CR26" s="25"/>
      <c r="CS26" s="25"/>
      <c r="CT26" s="25"/>
      <c r="CU26" s="26"/>
      <c r="CV26" s="33">
        <f t="shared" si="0"/>
        <v>4</v>
      </c>
      <c r="CW26" s="34">
        <f t="shared" si="1"/>
        <v>3</v>
      </c>
      <c r="CX26" s="35">
        <f t="shared" si="2"/>
        <v>0</v>
      </c>
      <c r="CY26" s="35">
        <f t="shared" si="3"/>
        <v>0</v>
      </c>
      <c r="CZ26" s="35">
        <f t="shared" si="4"/>
        <v>1</v>
      </c>
      <c r="DA26" s="35">
        <f t="shared" si="5"/>
        <v>0</v>
      </c>
      <c r="DB26" s="35">
        <f t="shared" si="6"/>
        <v>0</v>
      </c>
      <c r="DC26" s="35">
        <f t="shared" si="7"/>
        <v>0</v>
      </c>
      <c r="DD26" s="35">
        <f t="shared" si="8"/>
        <v>0</v>
      </c>
      <c r="DE26" s="35">
        <f t="shared" si="9"/>
        <v>0</v>
      </c>
      <c r="DF26" s="35">
        <f t="shared" si="10"/>
        <v>0</v>
      </c>
      <c r="DG26" s="35">
        <f t="shared" si="11"/>
        <v>4</v>
      </c>
      <c r="DH26" s="35">
        <f t="shared" si="12"/>
        <v>0</v>
      </c>
      <c r="DI26" s="35">
        <f>COUNTIF(E26:CU26,"ОКР")</f>
        <v>0</v>
      </c>
      <c r="DJ26" s="35">
        <f>COUNTIF(E26:CU26,"ИЗО")</f>
        <v>0</v>
      </c>
      <c r="DK26" s="35">
        <f>COUNTIF(E26:CU26,"КУБ")</f>
        <v>0</v>
      </c>
      <c r="DL26" s="35">
        <f>COUNTIF(E26:CU26,"МУЗ")</f>
        <v>0</v>
      </c>
      <c r="DM26" s="35">
        <f>COUNTIF(E26:CU26,"ОБЗ")</f>
        <v>0</v>
      </c>
      <c r="DN26" s="35">
        <f>COUNTIF(E26:CU26,"ТЕХ")</f>
        <v>0</v>
      </c>
      <c r="DO26" s="36">
        <f>COUNTIF(E26:CU26,"ФЗР")</f>
        <v>0</v>
      </c>
      <c r="DP26" s="31">
        <f>SUM(CV26:DO26)</f>
        <v>12</v>
      </c>
    </row>
    <row r="27" spans="1:120" ht="18" customHeight="1" x14ac:dyDescent="0.25">
      <c r="A27" s="39" t="s">
        <v>67</v>
      </c>
      <c r="B27" s="23" t="s">
        <v>28</v>
      </c>
      <c r="D27" s="32" t="s">
        <v>68</v>
      </c>
      <c r="E27" s="25"/>
      <c r="G27" s="25"/>
      <c r="H27" s="25"/>
      <c r="I27" s="25"/>
      <c r="J27" s="25"/>
      <c r="K27" s="25"/>
      <c r="L27" s="25"/>
      <c r="M27" s="25" t="s">
        <v>10</v>
      </c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 t="s">
        <v>21</v>
      </c>
      <c r="Z27" s="25"/>
      <c r="AA27" s="25"/>
      <c r="AB27" s="25"/>
      <c r="AC27" s="25"/>
      <c r="AD27" s="25" t="s">
        <v>8</v>
      </c>
      <c r="AE27" s="25"/>
      <c r="AF27" s="25" t="s">
        <v>8</v>
      </c>
      <c r="AG27" s="25"/>
      <c r="AH27" s="25"/>
      <c r="AI27" s="25"/>
      <c r="AJ27" s="25"/>
      <c r="AK27" s="25"/>
      <c r="AL27" s="25"/>
      <c r="AM27" s="25" t="s">
        <v>11</v>
      </c>
      <c r="AN27" s="25"/>
      <c r="AO27" s="25"/>
      <c r="AP27" s="25"/>
      <c r="AQ27" s="25"/>
      <c r="AR27" s="25" t="s">
        <v>10</v>
      </c>
      <c r="AS27" s="25"/>
      <c r="AT27" s="25"/>
      <c r="AU27" s="25"/>
      <c r="AV27" s="25" t="s">
        <v>21</v>
      </c>
      <c r="AW27" s="25"/>
      <c r="AX27" s="25"/>
      <c r="AY27" s="25"/>
      <c r="AZ27" s="25"/>
      <c r="BA27" s="25"/>
      <c r="BB27" s="25"/>
      <c r="BC27" s="25"/>
      <c r="BD27" s="25"/>
      <c r="BE27" s="25"/>
      <c r="BF27" s="25"/>
      <c r="BG27" s="25"/>
      <c r="BH27" s="25" t="s">
        <v>21</v>
      </c>
      <c r="BI27" s="25"/>
      <c r="BJ27" s="25" t="s">
        <v>14</v>
      </c>
      <c r="BK27" s="25"/>
      <c r="BL27" s="25"/>
      <c r="BM27" s="25" t="s">
        <v>11</v>
      </c>
      <c r="BN27" s="25"/>
      <c r="BO27" s="25" t="s">
        <v>10</v>
      </c>
      <c r="BP27" s="25"/>
      <c r="BQ27" s="25"/>
      <c r="BR27" s="25"/>
      <c r="BS27" s="25"/>
      <c r="BT27" s="25"/>
      <c r="BU27" s="25"/>
      <c r="BV27" s="25"/>
      <c r="BW27" s="25"/>
      <c r="BX27" s="25"/>
      <c r="BY27" s="25"/>
      <c r="BZ27" s="25"/>
      <c r="CA27" s="25"/>
      <c r="CB27" s="25" t="s">
        <v>21</v>
      </c>
      <c r="CC27" s="25"/>
      <c r="CD27" s="25"/>
      <c r="CE27" s="25"/>
      <c r="CF27" s="25" t="s">
        <v>10</v>
      </c>
      <c r="CG27" s="25"/>
      <c r="CH27" s="25" t="s">
        <v>11</v>
      </c>
      <c r="CI27" s="25"/>
      <c r="CJ27" s="25"/>
      <c r="CK27" s="25"/>
      <c r="CL27" s="25"/>
      <c r="CM27" s="25"/>
      <c r="CN27" s="25"/>
      <c r="CO27" s="25"/>
      <c r="CP27" s="25"/>
      <c r="CQ27" s="25"/>
      <c r="CR27" s="25"/>
      <c r="CS27" s="25"/>
      <c r="CT27" s="25"/>
      <c r="CU27" s="26"/>
      <c r="CV27" s="33">
        <f>COUNTIF(E27:CU27,"РУС")</f>
        <v>4</v>
      </c>
      <c r="CW27" s="34">
        <f>COUNTIF(E27:CU27,"МАТ")</f>
        <v>3</v>
      </c>
      <c r="CX27" s="35">
        <f>COUNTIF(E27:CU27,"ВИС")</f>
        <v>0</v>
      </c>
      <c r="CY27" s="35">
        <f>COUNTIF(E27:CU27,"БИО")</f>
        <v>0</v>
      </c>
      <c r="CZ27" s="35">
        <f>COUNTIF(E27:CU27,"ГЕО")</f>
        <v>1</v>
      </c>
      <c r="DA27" s="35">
        <f>COUNTIF(E27:CU27,"ИНФ")</f>
        <v>0</v>
      </c>
      <c r="DB27" s="35">
        <f>COUNTIF(E27:CU27,"ИСТ")</f>
        <v>0</v>
      </c>
      <c r="DC27" s="35">
        <f>COUNTIF(E27:CU27,"ЛИТ")</f>
        <v>0</v>
      </c>
      <c r="DD27" s="35">
        <f>COUNTIF(E27:CU27,"ОБЩ")</f>
        <v>0</v>
      </c>
      <c r="DE27" s="35">
        <f>COUNTIF(E27:CU27,"ФИЗ")</f>
        <v>0</v>
      </c>
      <c r="DF27" s="35">
        <f>COUNTIF(E27:CU27,"ХИМ")</f>
        <v>0</v>
      </c>
      <c r="DG27" s="35">
        <f>COUNTIF(E27:CU27,"АНГ")</f>
        <v>4</v>
      </c>
      <c r="DH27" s="35">
        <f>COUNTIF(E27:CU27,"НЕМ")</f>
        <v>0</v>
      </c>
      <c r="DI27" s="35">
        <f>COUNTIF(E27:CU27,"ОКР")</f>
        <v>0</v>
      </c>
      <c r="DJ27" s="35">
        <f>COUNTIF(E27:CU27,"ИЗО")</f>
        <v>0</v>
      </c>
      <c r="DK27" s="35">
        <f>COUNTIF(E27:CU27,"КУБ")</f>
        <v>0</v>
      </c>
      <c r="DL27" s="35">
        <f>COUNTIF(E27:CU27,"МУЗ")</f>
        <v>0</v>
      </c>
      <c r="DM27" s="35">
        <f>COUNTIF(E27:CU27,"ОБЗ")</f>
        <v>0</v>
      </c>
      <c r="DN27" s="35">
        <f>COUNTIF(E27:CU27,"ТЕХ")</f>
        <v>0</v>
      </c>
      <c r="DO27" s="36">
        <f>COUNTIF(E27:CU27,"ФЗР")</f>
        <v>0</v>
      </c>
      <c r="DP27" s="31">
        <f>SUM(CV27:DO27)</f>
        <v>12</v>
      </c>
    </row>
    <row r="28" spans="1:120" ht="18" customHeight="1" x14ac:dyDescent="0.25">
      <c r="A28" s="39" t="s">
        <v>69</v>
      </c>
      <c r="B28" s="23" t="s">
        <v>26</v>
      </c>
      <c r="D28" s="40" t="s">
        <v>70</v>
      </c>
      <c r="E28" s="25"/>
      <c r="F28" s="25"/>
      <c r="G28" s="25"/>
      <c r="H28" s="25"/>
      <c r="I28" s="25"/>
      <c r="J28" s="25"/>
      <c r="K28" s="25"/>
      <c r="L28" s="25"/>
      <c r="M28" s="25" t="s">
        <v>10</v>
      </c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 t="s">
        <v>21</v>
      </c>
      <c r="Z28" s="25"/>
      <c r="AA28" s="25"/>
      <c r="AB28" s="25"/>
      <c r="AC28" s="25"/>
      <c r="AD28" s="25" t="s">
        <v>8</v>
      </c>
      <c r="AE28" s="25"/>
      <c r="AF28" s="25" t="s">
        <v>8</v>
      </c>
      <c r="AG28" s="25"/>
      <c r="AH28" s="25"/>
      <c r="AI28" s="25"/>
      <c r="AJ28" s="25"/>
      <c r="AK28" s="25"/>
      <c r="AL28" s="25"/>
      <c r="AM28" s="25" t="s">
        <v>11</v>
      </c>
      <c r="AN28" s="25"/>
      <c r="AO28" s="25"/>
      <c r="AP28" s="25"/>
      <c r="AQ28" s="25"/>
      <c r="AR28" s="25" t="s">
        <v>10</v>
      </c>
      <c r="AS28" s="25"/>
      <c r="AT28" s="25"/>
      <c r="AU28" s="25"/>
      <c r="AV28" s="25" t="s">
        <v>21</v>
      </c>
      <c r="AW28" s="25"/>
      <c r="AX28" s="25"/>
      <c r="AY28" s="25"/>
      <c r="AZ28" s="25"/>
      <c r="BA28" s="25"/>
      <c r="BB28" s="25"/>
      <c r="BC28" s="25"/>
      <c r="BD28" s="25"/>
      <c r="BE28" s="25"/>
      <c r="BF28" s="25"/>
      <c r="BG28" s="25"/>
      <c r="BH28" s="25" t="s">
        <v>21</v>
      </c>
      <c r="BI28" s="25"/>
      <c r="BJ28" s="25" t="s">
        <v>14</v>
      </c>
      <c r="BK28" s="25"/>
      <c r="BL28" s="25"/>
      <c r="BM28" s="25" t="s">
        <v>11</v>
      </c>
      <c r="BN28" s="25"/>
      <c r="BO28" s="25" t="s">
        <v>10</v>
      </c>
      <c r="BP28" s="25"/>
      <c r="BQ28" s="25"/>
      <c r="BR28" s="25"/>
      <c r="BS28" s="25"/>
      <c r="BT28" s="25"/>
      <c r="BU28" s="25"/>
      <c r="BV28" s="25"/>
      <c r="BW28" s="25"/>
      <c r="BX28" s="25"/>
      <c r="BY28" s="25"/>
      <c r="BZ28" s="25"/>
      <c r="CA28" s="25"/>
      <c r="CB28" s="25" t="s">
        <v>21</v>
      </c>
      <c r="CC28" s="25"/>
      <c r="CD28" s="25"/>
      <c r="CE28" s="25"/>
      <c r="CF28" s="25" t="s">
        <v>10</v>
      </c>
      <c r="CG28" s="25"/>
      <c r="CH28" s="25" t="s">
        <v>11</v>
      </c>
      <c r="CI28" s="25"/>
      <c r="CJ28" s="25"/>
      <c r="CK28" s="25"/>
      <c r="CL28" s="25"/>
      <c r="CM28" s="25"/>
      <c r="CN28" s="25"/>
      <c r="CO28" s="25"/>
      <c r="CP28" s="25"/>
      <c r="CQ28" s="25"/>
      <c r="CR28" s="25"/>
      <c r="CS28" s="25"/>
      <c r="CT28" s="25"/>
      <c r="CU28" s="26"/>
      <c r="CV28" s="33">
        <f t="shared" si="0"/>
        <v>4</v>
      </c>
      <c r="CW28" s="34">
        <f t="shared" si="1"/>
        <v>3</v>
      </c>
      <c r="CX28" s="35">
        <f t="shared" si="2"/>
        <v>0</v>
      </c>
      <c r="CY28" s="35">
        <f t="shared" si="3"/>
        <v>0</v>
      </c>
      <c r="CZ28" s="35">
        <f t="shared" si="4"/>
        <v>1</v>
      </c>
      <c r="DA28" s="35">
        <f t="shared" si="5"/>
        <v>0</v>
      </c>
      <c r="DB28" s="35">
        <f t="shared" si="6"/>
        <v>0</v>
      </c>
      <c r="DC28" s="35">
        <f t="shared" si="7"/>
        <v>0</v>
      </c>
      <c r="DD28" s="35">
        <f t="shared" si="8"/>
        <v>0</v>
      </c>
      <c r="DE28" s="35">
        <f t="shared" si="9"/>
        <v>0</v>
      </c>
      <c r="DF28" s="35">
        <f t="shared" si="10"/>
        <v>0</v>
      </c>
      <c r="DG28" s="35">
        <f t="shared" si="11"/>
        <v>4</v>
      </c>
      <c r="DH28" s="35">
        <f t="shared" si="12"/>
        <v>0</v>
      </c>
      <c r="DI28" s="35">
        <f>COUNTIF(E28:CU28,"ОКР")</f>
        <v>0</v>
      </c>
      <c r="DJ28" s="35">
        <f>COUNTIF(E28:CU28,"ИЗО")</f>
        <v>0</v>
      </c>
      <c r="DK28" s="35">
        <f>COUNTIF(E28:CU28,"КУБ")</f>
        <v>0</v>
      </c>
      <c r="DL28" s="35">
        <f>COUNTIF(E28:CU28,"МУЗ")</f>
        <v>0</v>
      </c>
      <c r="DM28" s="35">
        <f>COUNTIF(E28:CU28,"ОБЗ")</f>
        <v>0</v>
      </c>
      <c r="DN28" s="35">
        <f>COUNTIF(E28:CU28,"ТЕХ")</f>
        <v>0</v>
      </c>
      <c r="DO28" s="36">
        <f>COUNTIF(E28:CU28,"ФЗР")</f>
        <v>0</v>
      </c>
      <c r="DP28" s="31">
        <f>SUM(CV28:DO28)</f>
        <v>12</v>
      </c>
    </row>
    <row r="29" spans="1:120" ht="18" customHeight="1" x14ac:dyDescent="0.25">
      <c r="A29" s="39" t="s">
        <v>55</v>
      </c>
      <c r="B29" s="23" t="s">
        <v>20</v>
      </c>
      <c r="D29" s="41" t="s">
        <v>71</v>
      </c>
      <c r="E29" s="25"/>
      <c r="F29" s="25"/>
      <c r="G29" s="25"/>
      <c r="H29" s="25"/>
      <c r="I29" s="25"/>
      <c r="J29" s="25"/>
      <c r="K29" s="25"/>
      <c r="L29" s="25"/>
      <c r="M29" s="25" t="s">
        <v>10</v>
      </c>
      <c r="N29" s="25"/>
      <c r="O29" s="25"/>
      <c r="P29" s="25"/>
      <c r="Q29" s="25"/>
      <c r="R29" s="25" t="s">
        <v>21</v>
      </c>
      <c r="S29" s="25"/>
      <c r="T29" s="25"/>
      <c r="U29" s="25"/>
      <c r="V29" s="25"/>
      <c r="W29" s="25"/>
      <c r="X29" s="25"/>
      <c r="Y29" s="25"/>
      <c r="Z29" s="25"/>
      <c r="AA29" s="25"/>
      <c r="AB29" s="25" t="s">
        <v>21</v>
      </c>
      <c r="AC29" s="25"/>
      <c r="AD29" s="25" t="s">
        <v>8</v>
      </c>
      <c r="AE29" s="25"/>
      <c r="AF29" s="25" t="s">
        <v>8</v>
      </c>
      <c r="AG29" s="25"/>
      <c r="AH29" s="25"/>
      <c r="AI29" s="25"/>
      <c r="AJ29" s="25"/>
      <c r="AK29" s="25"/>
      <c r="AL29" s="25"/>
      <c r="AM29" s="25"/>
      <c r="AN29" s="25"/>
      <c r="AO29" s="25"/>
      <c r="AP29" s="25" t="s">
        <v>10</v>
      </c>
      <c r="AQ29" s="25"/>
      <c r="AR29" s="25"/>
      <c r="AS29" s="25"/>
      <c r="AT29" s="25"/>
      <c r="AU29" s="25"/>
      <c r="AV29" s="25" t="s">
        <v>11</v>
      </c>
      <c r="AW29" s="25"/>
      <c r="AX29" s="25"/>
      <c r="AY29" s="25"/>
      <c r="AZ29" s="25"/>
      <c r="BA29" s="25"/>
      <c r="BB29" s="25"/>
      <c r="BC29" s="25"/>
      <c r="BD29" s="25"/>
      <c r="BE29" s="25"/>
      <c r="BF29" s="25"/>
      <c r="BG29" s="25"/>
      <c r="BH29" s="25"/>
      <c r="BI29" s="25"/>
      <c r="BJ29" s="25" t="s">
        <v>21</v>
      </c>
      <c r="BK29" s="25"/>
      <c r="BL29" s="25"/>
      <c r="BM29" s="25"/>
      <c r="BN29" s="25"/>
      <c r="BO29" s="25"/>
      <c r="BP29" s="25"/>
      <c r="BQ29" s="25" t="s">
        <v>10</v>
      </c>
      <c r="BR29" s="25"/>
      <c r="BS29" s="25" t="s">
        <v>19</v>
      </c>
      <c r="BT29" s="25"/>
      <c r="BU29" s="25"/>
      <c r="BV29" s="25"/>
      <c r="BW29" s="25" t="s">
        <v>21</v>
      </c>
      <c r="BX29" s="25"/>
      <c r="BY29" s="25"/>
      <c r="BZ29" s="25"/>
      <c r="CA29" s="25"/>
      <c r="CB29" s="25"/>
      <c r="CC29" s="25"/>
      <c r="CD29" s="25"/>
      <c r="CE29" s="25"/>
      <c r="CF29" s="25"/>
      <c r="CG29" s="25"/>
      <c r="CH29" s="25"/>
      <c r="CI29" s="25"/>
      <c r="CJ29" s="25"/>
      <c r="CK29" s="25" t="s">
        <v>21</v>
      </c>
      <c r="CL29" s="25"/>
      <c r="CM29" s="25"/>
      <c r="CN29" s="25"/>
      <c r="CO29" s="25"/>
      <c r="CP29" s="25"/>
      <c r="CQ29" s="25" t="s">
        <v>11</v>
      </c>
      <c r="CR29" s="25"/>
      <c r="CS29" s="25"/>
      <c r="CT29" s="25"/>
      <c r="CU29" s="26"/>
      <c r="CV29" s="33">
        <f t="shared" si="0"/>
        <v>3</v>
      </c>
      <c r="CW29" s="34">
        <f t="shared" si="1"/>
        <v>2</v>
      </c>
      <c r="CX29" s="35">
        <f t="shared" si="2"/>
        <v>0</v>
      </c>
      <c r="CY29" s="35">
        <f t="shared" si="3"/>
        <v>0</v>
      </c>
      <c r="CZ29" s="35">
        <f t="shared" si="4"/>
        <v>0</v>
      </c>
      <c r="DA29" s="35">
        <f t="shared" si="5"/>
        <v>0</v>
      </c>
      <c r="DB29" s="35">
        <f t="shared" si="6"/>
        <v>0</v>
      </c>
      <c r="DC29" s="35">
        <f t="shared" si="7"/>
        <v>0</v>
      </c>
      <c r="DD29" s="35">
        <f t="shared" si="8"/>
        <v>0</v>
      </c>
      <c r="DE29" s="35">
        <f t="shared" si="9"/>
        <v>1</v>
      </c>
      <c r="DF29" s="35">
        <f t="shared" si="10"/>
        <v>0</v>
      </c>
      <c r="DG29" s="35">
        <f t="shared" si="11"/>
        <v>5</v>
      </c>
      <c r="DH29" s="35">
        <f t="shared" si="12"/>
        <v>0</v>
      </c>
      <c r="DI29" s="35">
        <f>COUNTIF(E29:CU29,"ОКР")</f>
        <v>0</v>
      </c>
      <c r="DJ29" s="35">
        <f>COUNTIF(E29:CU29,"ИЗО")</f>
        <v>0</v>
      </c>
      <c r="DK29" s="35">
        <f>COUNTIF(E29:CU29,"КУБ")</f>
        <v>0</v>
      </c>
      <c r="DL29" s="35">
        <f>COUNTIF(E29:CU29,"МУЗ")</f>
        <v>0</v>
      </c>
      <c r="DM29" s="35">
        <f>COUNTIF(E29:CU29,"ОБЗ")</f>
        <v>0</v>
      </c>
      <c r="DN29" s="35">
        <f>COUNTIF(E29:CU29,"ТЕХ")</f>
        <v>0</v>
      </c>
      <c r="DO29" s="36">
        <f>COUNTIF(E29:CU29,"ФЗР")</f>
        <v>0</v>
      </c>
      <c r="DP29" s="31">
        <f>SUM(CV29:DO29)</f>
        <v>11</v>
      </c>
    </row>
    <row r="30" spans="1:120" ht="18" customHeight="1" thickBot="1" x14ac:dyDescent="0.3">
      <c r="A30" s="42" t="s">
        <v>72</v>
      </c>
      <c r="B30" s="43" t="s">
        <v>72</v>
      </c>
      <c r="D30" s="41" t="s">
        <v>73</v>
      </c>
      <c r="E30" s="25"/>
      <c r="F30" s="25"/>
      <c r="G30" s="25"/>
      <c r="H30" s="25"/>
      <c r="I30" s="25"/>
      <c r="J30" s="25"/>
      <c r="K30" s="25"/>
      <c r="L30" s="25"/>
      <c r="M30" s="25" t="s">
        <v>10</v>
      </c>
      <c r="N30" s="25"/>
      <c r="O30" s="25"/>
      <c r="P30" s="25"/>
      <c r="Q30" s="25"/>
      <c r="R30" s="25" t="s">
        <v>21</v>
      </c>
      <c r="S30" s="25" t="s">
        <v>10</v>
      </c>
      <c r="T30" s="25"/>
      <c r="U30" s="25"/>
      <c r="V30" s="25"/>
      <c r="W30" s="25"/>
      <c r="X30" s="25"/>
      <c r="Y30" s="25"/>
      <c r="Z30" s="25"/>
      <c r="AA30" s="25"/>
      <c r="AB30" s="25" t="s">
        <v>21</v>
      </c>
      <c r="AC30" s="25"/>
      <c r="AD30" s="25" t="s">
        <v>8</v>
      </c>
      <c r="AE30" s="25"/>
      <c r="AF30" s="25" t="s">
        <v>8</v>
      </c>
      <c r="AG30" s="25"/>
      <c r="AH30" s="25"/>
      <c r="AI30" s="25"/>
      <c r="AJ30" s="25"/>
      <c r="AK30" s="25"/>
      <c r="AL30" s="25"/>
      <c r="AM30" s="25"/>
      <c r="AN30" s="25"/>
      <c r="AO30" s="25"/>
      <c r="AP30" s="25" t="s">
        <v>10</v>
      </c>
      <c r="AQ30" s="25"/>
      <c r="AR30" s="25"/>
      <c r="AS30" s="25"/>
      <c r="AT30" s="25"/>
      <c r="AU30" s="25"/>
      <c r="AV30" s="25" t="s">
        <v>11</v>
      </c>
      <c r="AW30" s="25"/>
      <c r="AX30" s="25"/>
      <c r="AY30" s="25"/>
      <c r="AZ30" s="25"/>
      <c r="BA30" s="25"/>
      <c r="BB30" s="25"/>
      <c r="BC30" s="25"/>
      <c r="BD30" s="25"/>
      <c r="BE30" s="25"/>
      <c r="BF30" s="25"/>
      <c r="BG30" s="25"/>
      <c r="BH30" s="25"/>
      <c r="BI30" s="25"/>
      <c r="BJ30" s="25" t="s">
        <v>21</v>
      </c>
      <c r="BK30" s="25"/>
      <c r="BL30" s="25"/>
      <c r="BM30" s="25"/>
      <c r="BN30" s="25"/>
      <c r="BO30" s="25"/>
      <c r="BP30" s="25"/>
      <c r="BQ30" s="25" t="s">
        <v>10</v>
      </c>
      <c r="BR30" s="25"/>
      <c r="BS30" s="25" t="s">
        <v>19</v>
      </c>
      <c r="BT30" s="25"/>
      <c r="BU30" s="25"/>
      <c r="BV30" s="25"/>
      <c r="BW30" s="25" t="s">
        <v>21</v>
      </c>
      <c r="BX30" s="25"/>
      <c r="BY30" s="25"/>
      <c r="BZ30" s="25"/>
      <c r="CA30" s="25"/>
      <c r="CB30" s="25"/>
      <c r="CC30" s="25"/>
      <c r="CD30" s="25"/>
      <c r="CE30" s="25"/>
      <c r="CF30" s="25"/>
      <c r="CG30" s="25"/>
      <c r="CH30" s="25"/>
      <c r="CI30" s="25"/>
      <c r="CJ30" s="25"/>
      <c r="CK30" s="25" t="s">
        <v>21</v>
      </c>
      <c r="CL30" s="25"/>
      <c r="CM30" s="25"/>
      <c r="CN30" s="25"/>
      <c r="CO30" s="25"/>
      <c r="CP30" s="25"/>
      <c r="CQ30" s="25" t="s">
        <v>11</v>
      </c>
      <c r="CR30" s="25"/>
      <c r="CS30" s="25"/>
      <c r="CT30" s="25"/>
      <c r="CU30" s="26"/>
      <c r="CV30" s="33">
        <f t="shared" si="0"/>
        <v>4</v>
      </c>
      <c r="CW30" s="34">
        <f t="shared" si="1"/>
        <v>2</v>
      </c>
      <c r="CX30" s="35">
        <f t="shared" si="2"/>
        <v>0</v>
      </c>
      <c r="CY30" s="35">
        <f t="shared" si="3"/>
        <v>0</v>
      </c>
      <c r="CZ30" s="35">
        <f t="shared" si="4"/>
        <v>0</v>
      </c>
      <c r="DA30" s="35">
        <f t="shared" si="5"/>
        <v>0</v>
      </c>
      <c r="DB30" s="35">
        <f t="shared" si="6"/>
        <v>0</v>
      </c>
      <c r="DC30" s="35">
        <f t="shared" si="7"/>
        <v>0</v>
      </c>
      <c r="DD30" s="35">
        <f t="shared" si="8"/>
        <v>0</v>
      </c>
      <c r="DE30" s="35">
        <f t="shared" si="9"/>
        <v>1</v>
      </c>
      <c r="DF30" s="35">
        <f t="shared" si="10"/>
        <v>0</v>
      </c>
      <c r="DG30" s="35">
        <f t="shared" si="11"/>
        <v>5</v>
      </c>
      <c r="DH30" s="35">
        <f t="shared" si="12"/>
        <v>0</v>
      </c>
      <c r="DI30" s="35">
        <f>COUNTIF(E30:CU30,"ОКР")</f>
        <v>0</v>
      </c>
      <c r="DJ30" s="35">
        <f>COUNTIF(E30:CU30,"ИЗО")</f>
        <v>0</v>
      </c>
      <c r="DK30" s="35">
        <f>COUNTIF(E30:CU30,"КУБ")</f>
        <v>0</v>
      </c>
      <c r="DL30" s="35">
        <f>COUNTIF(E30:CU30,"МУЗ")</f>
        <v>0</v>
      </c>
      <c r="DM30" s="35">
        <f>COUNTIF(E30:CU30,"ОБЗ")</f>
        <v>0</v>
      </c>
      <c r="DN30" s="35">
        <f>COUNTIF(E30:CU30,"ТЕХ")</f>
        <v>0</v>
      </c>
      <c r="DO30" s="36">
        <f>COUNTIF(E30:CU30,"ФЗР")</f>
        <v>0</v>
      </c>
      <c r="DP30" s="31">
        <f>SUM(CV30:DO30)</f>
        <v>12</v>
      </c>
    </row>
    <row r="31" spans="1:120" ht="18" customHeight="1" x14ac:dyDescent="0.25">
      <c r="D31" s="41" t="s">
        <v>74</v>
      </c>
      <c r="E31" s="25"/>
      <c r="F31" s="25"/>
      <c r="G31" s="25"/>
      <c r="H31" s="25"/>
      <c r="I31" s="25"/>
      <c r="J31" s="25"/>
      <c r="K31" s="25"/>
      <c r="L31" s="25" t="s">
        <v>10</v>
      </c>
      <c r="M31" s="25"/>
      <c r="N31" s="25"/>
      <c r="O31" s="25"/>
      <c r="P31" s="25"/>
      <c r="Q31" s="25"/>
      <c r="R31" s="25"/>
      <c r="S31" s="25" t="s">
        <v>21</v>
      </c>
      <c r="T31" s="25"/>
      <c r="U31" s="25"/>
      <c r="V31" s="25"/>
      <c r="W31" s="25"/>
      <c r="X31" s="25"/>
      <c r="Y31" s="25"/>
      <c r="Z31" s="25"/>
      <c r="AA31" s="25"/>
      <c r="AB31" s="25" t="s">
        <v>21</v>
      </c>
      <c r="AC31" s="25"/>
      <c r="AD31" s="25" t="s">
        <v>8</v>
      </c>
      <c r="AE31" s="25"/>
      <c r="AF31" s="25" t="s">
        <v>8</v>
      </c>
      <c r="AG31" s="25"/>
      <c r="AH31" s="25"/>
      <c r="AI31" s="25"/>
      <c r="AJ31" s="25"/>
      <c r="AK31" s="25"/>
      <c r="AL31" s="25"/>
      <c r="AM31" s="25"/>
      <c r="AN31" s="25"/>
      <c r="AO31" s="25"/>
      <c r="AP31" s="25"/>
      <c r="AQ31" s="25"/>
      <c r="AR31" s="25"/>
      <c r="AS31" s="25"/>
      <c r="AT31" s="25"/>
      <c r="AU31" s="25"/>
      <c r="AV31" s="25" t="s">
        <v>11</v>
      </c>
      <c r="AW31" s="25"/>
      <c r="AX31" s="25"/>
      <c r="AY31" s="25"/>
      <c r="AZ31" s="25"/>
      <c r="BA31" s="25"/>
      <c r="BB31" s="25"/>
      <c r="BC31" s="25"/>
      <c r="BD31" s="25" t="s">
        <v>53</v>
      </c>
      <c r="BE31" s="25"/>
      <c r="BF31" s="25"/>
      <c r="BG31" s="25"/>
      <c r="BH31" s="25"/>
      <c r="BI31" s="25" t="s">
        <v>21</v>
      </c>
      <c r="BJ31" s="25"/>
      <c r="BK31" s="25"/>
      <c r="BL31" s="25"/>
      <c r="BM31" s="25"/>
      <c r="BN31" s="25"/>
      <c r="BO31" s="25"/>
      <c r="BP31" s="25"/>
      <c r="BQ31" s="25"/>
      <c r="BR31" s="25"/>
      <c r="BS31" s="25" t="s">
        <v>19</v>
      </c>
      <c r="BT31" s="25"/>
      <c r="BU31" s="25"/>
      <c r="BV31" s="25" t="s">
        <v>10</v>
      </c>
      <c r="BW31" s="25" t="s">
        <v>21</v>
      </c>
      <c r="BX31" s="25"/>
      <c r="BY31" s="25"/>
      <c r="BZ31" s="25"/>
      <c r="CA31" s="25"/>
      <c r="CB31" s="25"/>
      <c r="CC31" s="25"/>
      <c r="CD31" s="25"/>
      <c r="CE31" s="25" t="s">
        <v>53</v>
      </c>
      <c r="CF31" s="25"/>
      <c r="CG31" s="25"/>
      <c r="CH31" s="25"/>
      <c r="CI31" s="25"/>
      <c r="CJ31" s="25"/>
      <c r="CK31" s="25"/>
      <c r="CL31" s="25" t="s">
        <v>21</v>
      </c>
      <c r="CM31" s="25"/>
      <c r="CN31" s="25" t="s">
        <v>11</v>
      </c>
      <c r="CO31" s="25"/>
      <c r="CP31" s="25"/>
      <c r="CQ31" s="25" t="s">
        <v>11</v>
      </c>
      <c r="CR31" s="25"/>
      <c r="CS31" s="25" t="s">
        <v>10</v>
      </c>
      <c r="CT31" s="25"/>
      <c r="CU31" s="26"/>
      <c r="CV31" s="33">
        <f>COUNTIF(E31:CU31,"РУС")</f>
        <v>3</v>
      </c>
      <c r="CW31" s="34">
        <f>COUNTIF(E31:CU31,"МАТ")</f>
        <v>3</v>
      </c>
      <c r="CX31" s="35">
        <f>COUNTIF(E31:CU31,"ВИС")</f>
        <v>0</v>
      </c>
      <c r="CY31" s="35">
        <f>COUNTIF(E31:CU31,"БИО")</f>
        <v>0</v>
      </c>
      <c r="CZ31" s="35">
        <f>COUNTIF(E31:CU31,"ГЕО")</f>
        <v>0</v>
      </c>
      <c r="DA31" s="35">
        <f>COUNTIF(E31:CU31,"ИНФ")</f>
        <v>0</v>
      </c>
      <c r="DB31" s="35">
        <f>COUNTIF(E31:CU31,"ИСТ")</f>
        <v>0</v>
      </c>
      <c r="DC31" s="35">
        <f>COUNTIF(E31:CU31,"ЛИТ")</f>
        <v>0</v>
      </c>
      <c r="DD31" s="35">
        <f>COUNTIF(E31:CU31,"ОБЩ")</f>
        <v>0</v>
      </c>
      <c r="DE31" s="35">
        <f>COUNTIF(E31:CU31,"ФИЗ")</f>
        <v>1</v>
      </c>
      <c r="DF31" s="35">
        <f>COUNTIF(E31:CU31,"ХИМ")</f>
        <v>0</v>
      </c>
      <c r="DG31" s="35">
        <f>COUNTIF(E31:CU31,"АНГ")</f>
        <v>5</v>
      </c>
      <c r="DH31" s="35">
        <v>2</v>
      </c>
      <c r="DI31" s="35">
        <f>COUNTIF(E31:CU31,"ОКР")</f>
        <v>0</v>
      </c>
      <c r="DJ31" s="35">
        <f>COUNTIF(E31:CU31,"ИЗО")</f>
        <v>0</v>
      </c>
      <c r="DK31" s="35">
        <f>COUNTIF(E31:CU31,"КУБ")</f>
        <v>0</v>
      </c>
      <c r="DL31" s="35">
        <f>COUNTIF(E31:CU31,"МУЗ")</f>
        <v>0</v>
      </c>
      <c r="DM31" s="35">
        <f>COUNTIF(E31:CU31,"ОБЗ")</f>
        <v>0</v>
      </c>
      <c r="DN31" s="35">
        <f>COUNTIF(E31:CU31,"ТЕХ")</f>
        <v>0</v>
      </c>
      <c r="DO31" s="36">
        <f>COUNTIF(E31:CU31,"ФЗР")</f>
        <v>0</v>
      </c>
      <c r="DP31" s="31">
        <f>SUM(CV31:DO31)</f>
        <v>14</v>
      </c>
    </row>
    <row r="32" spans="1:120" ht="18" customHeight="1" x14ac:dyDescent="0.25">
      <c r="A32" s="44" t="s">
        <v>75</v>
      </c>
      <c r="B32" s="45"/>
      <c r="D32" s="41" t="s">
        <v>76</v>
      </c>
      <c r="E32" s="25"/>
      <c r="F32" s="25"/>
      <c r="G32" s="25"/>
      <c r="H32" s="25"/>
      <c r="I32" s="25"/>
      <c r="J32" s="25"/>
      <c r="K32" s="25"/>
      <c r="L32" s="25"/>
      <c r="M32" s="25" t="s">
        <v>10</v>
      </c>
      <c r="N32" s="25"/>
      <c r="O32" s="25"/>
      <c r="P32" s="25"/>
      <c r="Q32" s="25" t="s">
        <v>21</v>
      </c>
      <c r="R32" s="25"/>
      <c r="S32" s="25" t="s">
        <v>10</v>
      </c>
      <c r="T32" s="25"/>
      <c r="U32" s="25"/>
      <c r="V32" s="25"/>
      <c r="W32" s="25"/>
      <c r="X32" s="25"/>
      <c r="Y32" s="25"/>
      <c r="Z32" s="25"/>
      <c r="AA32" s="25"/>
      <c r="AB32" s="25" t="s">
        <v>21</v>
      </c>
      <c r="AC32" s="25"/>
      <c r="AD32" s="25" t="s">
        <v>8</v>
      </c>
      <c r="AE32" s="25"/>
      <c r="AF32" s="25" t="s">
        <v>8</v>
      </c>
      <c r="AG32" s="25"/>
      <c r="AH32" s="25"/>
      <c r="AI32" s="25"/>
      <c r="AJ32" s="25"/>
      <c r="AK32" s="25"/>
      <c r="AL32" s="25"/>
      <c r="AM32" s="25"/>
      <c r="AN32" s="25"/>
      <c r="AO32" s="25"/>
      <c r="AP32" s="25" t="s">
        <v>10</v>
      </c>
      <c r="AQ32" s="25"/>
      <c r="AR32" s="25"/>
      <c r="AS32" s="25"/>
      <c r="AT32" s="25"/>
      <c r="AU32" s="25"/>
      <c r="AV32" s="25" t="s">
        <v>11</v>
      </c>
      <c r="AW32" s="25"/>
      <c r="AX32" s="25"/>
      <c r="AY32" s="25"/>
      <c r="AZ32" s="25"/>
      <c r="BA32" s="25"/>
      <c r="BB32" s="25"/>
      <c r="BC32" s="25"/>
      <c r="BD32" s="25" t="s">
        <v>53</v>
      </c>
      <c r="BE32" s="25"/>
      <c r="BF32" s="25"/>
      <c r="BG32" s="25"/>
      <c r="BH32" s="25"/>
      <c r="BI32" s="25" t="s">
        <v>21</v>
      </c>
      <c r="BJ32" s="25"/>
      <c r="BK32" s="25"/>
      <c r="BL32" s="25"/>
      <c r="BM32" s="25"/>
      <c r="BN32" s="25"/>
      <c r="BO32" s="25"/>
      <c r="BP32" s="25"/>
      <c r="BQ32" s="25" t="s">
        <v>10</v>
      </c>
      <c r="BR32" s="25"/>
      <c r="BS32" s="25" t="s">
        <v>19</v>
      </c>
      <c r="BT32" s="25"/>
      <c r="BU32" s="25"/>
      <c r="BV32" s="25"/>
      <c r="BW32" s="25" t="s">
        <v>21</v>
      </c>
      <c r="BX32" s="25"/>
      <c r="BY32" s="25"/>
      <c r="BZ32" s="25"/>
      <c r="CA32" s="25"/>
      <c r="CB32" s="25"/>
      <c r="CC32" s="25"/>
      <c r="CD32" s="25"/>
      <c r="CE32" s="25" t="s">
        <v>53</v>
      </c>
      <c r="CF32" s="25"/>
      <c r="CG32" s="25"/>
      <c r="CH32" s="25"/>
      <c r="CI32" s="25"/>
      <c r="CJ32" s="25" t="s">
        <v>21</v>
      </c>
      <c r="CK32" s="25"/>
      <c r="CL32" s="25"/>
      <c r="CM32" s="25"/>
      <c r="CN32" s="25"/>
      <c r="CO32" s="25"/>
      <c r="CP32" s="25"/>
      <c r="CQ32" s="25" t="s">
        <v>11</v>
      </c>
      <c r="CR32" s="25"/>
      <c r="CS32" s="25"/>
      <c r="CT32" s="25"/>
      <c r="CU32" s="26"/>
      <c r="CV32" s="33">
        <f t="shared" si="0"/>
        <v>4</v>
      </c>
      <c r="CW32" s="34">
        <f t="shared" si="1"/>
        <v>2</v>
      </c>
      <c r="CX32" s="35">
        <f t="shared" si="2"/>
        <v>0</v>
      </c>
      <c r="CY32" s="35">
        <f t="shared" si="3"/>
        <v>0</v>
      </c>
      <c r="CZ32" s="35">
        <f t="shared" si="4"/>
        <v>0</v>
      </c>
      <c r="DA32" s="35">
        <f t="shared" si="5"/>
        <v>0</v>
      </c>
      <c r="DB32" s="35">
        <f t="shared" si="6"/>
        <v>0</v>
      </c>
      <c r="DC32" s="35">
        <f t="shared" si="7"/>
        <v>0</v>
      </c>
      <c r="DD32" s="35">
        <f t="shared" si="8"/>
        <v>0</v>
      </c>
      <c r="DE32" s="35">
        <f t="shared" si="9"/>
        <v>1</v>
      </c>
      <c r="DF32" s="35">
        <f t="shared" si="10"/>
        <v>0</v>
      </c>
      <c r="DG32" s="35">
        <f t="shared" si="11"/>
        <v>5</v>
      </c>
      <c r="DH32" s="35">
        <v>2</v>
      </c>
      <c r="DI32" s="35">
        <f>COUNTIF(E32:CU32,"ОКР")</f>
        <v>0</v>
      </c>
      <c r="DJ32" s="35">
        <f>COUNTIF(E32:CU32,"ИЗО")</f>
        <v>0</v>
      </c>
      <c r="DK32" s="35">
        <f>COUNTIF(E32:CU32,"КУБ")</f>
        <v>0</v>
      </c>
      <c r="DL32" s="35">
        <f>COUNTIF(E32:CU32,"МУЗ")</f>
        <v>0</v>
      </c>
      <c r="DM32" s="35">
        <f>COUNTIF(E32:CU32,"ОБЗ")</f>
        <v>0</v>
      </c>
      <c r="DN32" s="35">
        <f>COUNTIF(E32:CU32,"ТЕХ")</f>
        <v>0</v>
      </c>
      <c r="DO32" s="36">
        <f>COUNTIF(E32:CU32,"ФЗР")</f>
        <v>0</v>
      </c>
      <c r="DP32" s="31">
        <f>SUM(CV32:DO32)</f>
        <v>14</v>
      </c>
    </row>
    <row r="33" spans="1:120" ht="18" customHeight="1" x14ac:dyDescent="0.25">
      <c r="A33" s="1" t="s">
        <v>77</v>
      </c>
      <c r="D33" s="41" t="s">
        <v>78</v>
      </c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 t="s">
        <v>10</v>
      </c>
      <c r="Q33" s="25"/>
      <c r="R33" s="25"/>
      <c r="S33" s="25"/>
      <c r="T33" s="25"/>
      <c r="U33" s="25"/>
      <c r="V33" s="25"/>
      <c r="W33" s="25" t="s">
        <v>21</v>
      </c>
      <c r="X33" s="25"/>
      <c r="Y33" s="25"/>
      <c r="Z33" s="25"/>
      <c r="AA33" s="25"/>
      <c r="AB33" s="25"/>
      <c r="AC33" s="25" t="s">
        <v>53</v>
      </c>
      <c r="AD33" s="25" t="s">
        <v>8</v>
      </c>
      <c r="AE33" s="25"/>
      <c r="AF33" s="25" t="s">
        <v>8</v>
      </c>
      <c r="AG33" s="25"/>
      <c r="AH33" s="25"/>
      <c r="AI33" s="25"/>
      <c r="AJ33" s="25"/>
      <c r="AK33" s="25" t="s">
        <v>10</v>
      </c>
      <c r="AL33" s="25"/>
      <c r="AM33" s="25" t="s">
        <v>11</v>
      </c>
      <c r="AN33" s="25"/>
      <c r="AO33" s="25" t="s">
        <v>21</v>
      </c>
      <c r="AP33" s="25"/>
      <c r="AQ33" s="25"/>
      <c r="AR33" s="25"/>
      <c r="AS33" s="25"/>
      <c r="AT33" s="25"/>
      <c r="AU33" s="25"/>
      <c r="AV33" s="25"/>
      <c r="AW33" s="25" t="s">
        <v>10</v>
      </c>
      <c r="AX33" s="25"/>
      <c r="AY33" s="25"/>
      <c r="AZ33" s="25"/>
      <c r="BA33" s="25"/>
      <c r="BB33" s="25"/>
      <c r="BC33" s="25" t="s">
        <v>19</v>
      </c>
      <c r="BD33" s="25"/>
      <c r="BE33" s="25" t="s">
        <v>11</v>
      </c>
      <c r="BF33" s="25" t="s">
        <v>21</v>
      </c>
      <c r="BG33" s="25"/>
      <c r="BH33" s="25"/>
      <c r="BI33" s="25"/>
      <c r="BJ33" s="25"/>
      <c r="BK33" s="25"/>
      <c r="BL33" s="25"/>
      <c r="BM33" s="25"/>
      <c r="BN33" s="25" t="s">
        <v>20</v>
      </c>
      <c r="BO33" s="25"/>
      <c r="BP33" s="25"/>
      <c r="BQ33" s="25"/>
      <c r="BR33" s="25" t="s">
        <v>11</v>
      </c>
      <c r="BS33" s="25"/>
      <c r="BT33" s="25"/>
      <c r="BU33" s="25"/>
      <c r="BV33" s="25"/>
      <c r="BW33" s="25"/>
      <c r="BX33" s="25" t="s">
        <v>21</v>
      </c>
      <c r="BY33" s="25"/>
      <c r="BZ33" s="25"/>
      <c r="CA33" s="25"/>
      <c r="CB33" s="25"/>
      <c r="CC33" s="25" t="s">
        <v>10</v>
      </c>
      <c r="CD33" s="25"/>
      <c r="CE33" s="25"/>
      <c r="CF33" s="25" t="s">
        <v>53</v>
      </c>
      <c r="CG33" s="25"/>
      <c r="CH33" s="25"/>
      <c r="CI33" s="25"/>
      <c r="CJ33" s="25"/>
      <c r="CK33" s="25"/>
      <c r="CL33" s="25"/>
      <c r="CM33" s="25"/>
      <c r="CN33" s="25" t="s">
        <v>11</v>
      </c>
      <c r="CO33" s="25"/>
      <c r="CP33" s="25"/>
      <c r="CQ33" s="25"/>
      <c r="CR33" s="25"/>
      <c r="CS33" s="25"/>
      <c r="CT33" s="25"/>
      <c r="CU33" s="26"/>
      <c r="CV33" s="33">
        <f t="shared" si="0"/>
        <v>4</v>
      </c>
      <c r="CW33" s="34">
        <f t="shared" si="1"/>
        <v>4</v>
      </c>
      <c r="CX33" s="35">
        <f t="shared" si="2"/>
        <v>0</v>
      </c>
      <c r="CY33" s="35">
        <f t="shared" si="3"/>
        <v>0</v>
      </c>
      <c r="CZ33" s="35">
        <f t="shared" si="4"/>
        <v>0</v>
      </c>
      <c r="DA33" s="35">
        <f t="shared" si="5"/>
        <v>0</v>
      </c>
      <c r="DB33" s="35">
        <f t="shared" si="6"/>
        <v>0</v>
      </c>
      <c r="DC33" s="35">
        <f t="shared" si="7"/>
        <v>0</v>
      </c>
      <c r="DD33" s="35">
        <f t="shared" si="8"/>
        <v>0</v>
      </c>
      <c r="DE33" s="35">
        <f t="shared" si="9"/>
        <v>1</v>
      </c>
      <c r="DF33" s="35">
        <f t="shared" si="10"/>
        <v>1</v>
      </c>
      <c r="DG33" s="35">
        <f t="shared" si="11"/>
        <v>4</v>
      </c>
      <c r="DH33" s="35">
        <v>2</v>
      </c>
      <c r="DI33" s="35">
        <f>COUNTIF(E33:CU33,"ОКР")</f>
        <v>0</v>
      </c>
      <c r="DJ33" s="35">
        <f>COUNTIF(E33:CU33,"ИЗО")</f>
        <v>0</v>
      </c>
      <c r="DK33" s="35">
        <f>COUNTIF(E33:CU33,"КУБ")</f>
        <v>0</v>
      </c>
      <c r="DL33" s="35">
        <f>COUNTIF(E33:CU33,"МУЗ")</f>
        <v>0</v>
      </c>
      <c r="DM33" s="35">
        <f>COUNTIF(E33:CU33,"ОБЗ")</f>
        <v>0</v>
      </c>
      <c r="DN33" s="35">
        <f>COUNTIF(E33:CU33,"ТЕХ")</f>
        <v>0</v>
      </c>
      <c r="DO33" s="36">
        <f>COUNTIF(E33:CU33,"ФЗР")</f>
        <v>0</v>
      </c>
      <c r="DP33" s="31">
        <f>SUM(CV33:DO33)</f>
        <v>16</v>
      </c>
    </row>
    <row r="34" spans="1:120" ht="18" customHeight="1" x14ac:dyDescent="0.25">
      <c r="D34" s="41" t="s">
        <v>79</v>
      </c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 t="s">
        <v>10</v>
      </c>
      <c r="P34" s="25"/>
      <c r="Q34" s="25"/>
      <c r="R34" s="25"/>
      <c r="S34" s="25"/>
      <c r="T34" s="25"/>
      <c r="U34" s="25"/>
      <c r="V34" s="25"/>
      <c r="W34" s="25" t="s">
        <v>21</v>
      </c>
      <c r="X34" s="25"/>
      <c r="Y34" s="25"/>
      <c r="Z34" s="25"/>
      <c r="AA34" s="25"/>
      <c r="AB34" s="25"/>
      <c r="AC34" s="25" t="s">
        <v>53</v>
      </c>
      <c r="AD34" s="25" t="s">
        <v>8</v>
      </c>
      <c r="AE34" s="25"/>
      <c r="AF34" s="25" t="s">
        <v>8</v>
      </c>
      <c r="AG34" s="25"/>
      <c r="AH34" s="25"/>
      <c r="AI34" s="25"/>
      <c r="AJ34" s="25"/>
      <c r="AK34" s="25" t="s">
        <v>10</v>
      </c>
      <c r="AL34" s="25"/>
      <c r="AM34" s="25" t="s">
        <v>11</v>
      </c>
      <c r="AN34" s="25"/>
      <c r="AO34" s="25" t="s">
        <v>21</v>
      </c>
      <c r="AP34" s="25"/>
      <c r="AQ34" s="25"/>
      <c r="AR34" s="25"/>
      <c r="AS34" s="25"/>
      <c r="AT34" s="25"/>
      <c r="AU34" s="25"/>
      <c r="AV34" s="25"/>
      <c r="AW34" s="25" t="s">
        <v>10</v>
      </c>
      <c r="AX34" s="25"/>
      <c r="AY34" s="25"/>
      <c r="AZ34" s="25"/>
      <c r="BA34" s="25"/>
      <c r="BB34" s="25"/>
      <c r="BC34" s="25" t="s">
        <v>19</v>
      </c>
      <c r="BD34" s="25"/>
      <c r="BE34" s="25" t="s">
        <v>11</v>
      </c>
      <c r="BF34" s="25" t="s">
        <v>21</v>
      </c>
      <c r="BG34" s="25"/>
      <c r="BH34" s="25"/>
      <c r="BI34" s="25"/>
      <c r="BJ34" s="25"/>
      <c r="BK34" s="25"/>
      <c r="BL34" s="25"/>
      <c r="BM34" s="25"/>
      <c r="BN34" s="25" t="s">
        <v>20</v>
      </c>
      <c r="BO34" s="25"/>
      <c r="BP34" s="25"/>
      <c r="BQ34" s="25"/>
      <c r="BR34" s="25"/>
      <c r="BS34" s="25"/>
      <c r="BT34" s="25" t="s">
        <v>11</v>
      </c>
      <c r="BU34" s="25"/>
      <c r="BV34" s="25"/>
      <c r="BW34" s="25"/>
      <c r="BX34" s="25" t="s">
        <v>21</v>
      </c>
      <c r="BY34" s="25"/>
      <c r="BZ34" s="25"/>
      <c r="CA34" s="25" t="s">
        <v>10</v>
      </c>
      <c r="CB34" s="25"/>
      <c r="CC34" s="25"/>
      <c r="CD34" s="25"/>
      <c r="CE34" s="25"/>
      <c r="CF34" s="25" t="s">
        <v>53</v>
      </c>
      <c r="CG34" s="25"/>
      <c r="CH34" s="25"/>
      <c r="CI34" s="25"/>
      <c r="CJ34" s="25"/>
      <c r="CK34" s="25"/>
      <c r="CL34" s="25"/>
      <c r="CM34" s="25"/>
      <c r="CN34" s="25" t="s">
        <v>11</v>
      </c>
      <c r="CO34" s="25"/>
      <c r="CP34" s="25"/>
      <c r="CQ34" s="25"/>
      <c r="CR34" s="25"/>
      <c r="CS34" s="25"/>
      <c r="CT34" s="25"/>
      <c r="CU34" s="26"/>
      <c r="CV34" s="33">
        <f t="shared" si="0"/>
        <v>4</v>
      </c>
      <c r="CW34" s="34">
        <f t="shared" si="1"/>
        <v>4</v>
      </c>
      <c r="CX34" s="35">
        <f t="shared" si="2"/>
        <v>0</v>
      </c>
      <c r="CY34" s="35">
        <f t="shared" si="3"/>
        <v>0</v>
      </c>
      <c r="CZ34" s="35">
        <f t="shared" si="4"/>
        <v>0</v>
      </c>
      <c r="DA34" s="35">
        <f t="shared" si="5"/>
        <v>0</v>
      </c>
      <c r="DB34" s="35">
        <f t="shared" si="6"/>
        <v>0</v>
      </c>
      <c r="DC34" s="35">
        <f t="shared" si="7"/>
        <v>0</v>
      </c>
      <c r="DD34" s="35">
        <f t="shared" si="8"/>
        <v>0</v>
      </c>
      <c r="DE34" s="35">
        <f t="shared" si="9"/>
        <v>1</v>
      </c>
      <c r="DF34" s="35">
        <f t="shared" si="10"/>
        <v>1</v>
      </c>
      <c r="DG34" s="35">
        <f t="shared" si="11"/>
        <v>4</v>
      </c>
      <c r="DH34" s="35">
        <v>2</v>
      </c>
      <c r="DI34" s="35">
        <f>COUNTIF(E34:CU34,"ОКР")</f>
        <v>0</v>
      </c>
      <c r="DJ34" s="35">
        <f>COUNTIF(E34:CU34,"ИЗО")</f>
        <v>0</v>
      </c>
      <c r="DK34" s="35">
        <f>COUNTIF(E34:CU34,"КУБ")</f>
        <v>0</v>
      </c>
      <c r="DL34" s="35">
        <f>COUNTIF(E34:CU34,"МУЗ")</f>
        <v>0</v>
      </c>
      <c r="DM34" s="35">
        <f>COUNTIF(E34:CU34,"ОБЗ")</f>
        <v>0</v>
      </c>
      <c r="DN34" s="35">
        <f>COUNTIF(E34:CU34,"ТЕХ")</f>
        <v>0</v>
      </c>
      <c r="DO34" s="36">
        <f>COUNTIF(E34:CU34,"ФЗР")</f>
        <v>0</v>
      </c>
      <c r="DP34" s="31">
        <f>SUM(CV34:DO34)</f>
        <v>16</v>
      </c>
    </row>
    <row r="35" spans="1:120" ht="18" customHeight="1" x14ac:dyDescent="0.25">
      <c r="D35" s="41" t="s">
        <v>80</v>
      </c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 t="s">
        <v>10</v>
      </c>
      <c r="Q35" s="25"/>
      <c r="R35" s="25"/>
      <c r="S35" s="25"/>
      <c r="T35" s="25"/>
      <c r="U35" s="25"/>
      <c r="V35" s="25"/>
      <c r="W35" s="25" t="s">
        <v>21</v>
      </c>
      <c r="X35" s="25"/>
      <c r="Y35" s="25"/>
      <c r="Z35" s="25"/>
      <c r="AA35" s="25"/>
      <c r="AB35" s="25"/>
      <c r="AC35" s="25" t="s">
        <v>53</v>
      </c>
      <c r="AD35" s="25" t="s">
        <v>8</v>
      </c>
      <c r="AE35" s="25"/>
      <c r="AF35" s="25" t="s">
        <v>8</v>
      </c>
      <c r="AG35" s="25"/>
      <c r="AH35" s="25"/>
      <c r="AI35" s="25"/>
      <c r="AJ35" s="25" t="s">
        <v>10</v>
      </c>
      <c r="AK35" s="25"/>
      <c r="AL35" s="25"/>
      <c r="AM35" s="25" t="s">
        <v>11</v>
      </c>
      <c r="AN35" s="25"/>
      <c r="AO35" s="25" t="s">
        <v>21</v>
      </c>
      <c r="AP35" s="25"/>
      <c r="AQ35" s="25"/>
      <c r="AR35" s="25"/>
      <c r="AS35" s="25"/>
      <c r="AT35" s="25"/>
      <c r="AU35" s="25"/>
      <c r="AV35" s="25" t="s">
        <v>10</v>
      </c>
      <c r="AW35" s="25"/>
      <c r="AX35" s="25"/>
      <c r="AY35" s="25"/>
      <c r="AZ35" s="25"/>
      <c r="BA35" s="25"/>
      <c r="BB35" s="25"/>
      <c r="BC35" s="25" t="s">
        <v>19</v>
      </c>
      <c r="BD35" s="25"/>
      <c r="BE35" s="25" t="s">
        <v>11</v>
      </c>
      <c r="BF35" s="25" t="s">
        <v>21</v>
      </c>
      <c r="BG35" s="25"/>
      <c r="BH35" s="25"/>
      <c r="BI35" s="25"/>
      <c r="BJ35" s="25"/>
      <c r="BK35" s="25"/>
      <c r="BL35" s="25"/>
      <c r="BM35" s="25" t="s">
        <v>20</v>
      </c>
      <c r="BN35" s="25"/>
      <c r="BO35" s="25"/>
      <c r="BP35" s="25"/>
      <c r="BQ35" s="25"/>
      <c r="BR35" s="25"/>
      <c r="BS35" s="25"/>
      <c r="BT35" s="25"/>
      <c r="BU35" s="25"/>
      <c r="BV35" s="25" t="s">
        <v>11</v>
      </c>
      <c r="BW35" s="25"/>
      <c r="BX35" s="25" t="s">
        <v>21</v>
      </c>
      <c r="BY35" s="25"/>
      <c r="BZ35" s="25" t="s">
        <v>10</v>
      </c>
      <c r="CA35" s="25"/>
      <c r="CB35" s="25"/>
      <c r="CC35" s="25"/>
      <c r="CD35" s="25"/>
      <c r="CE35" s="25"/>
      <c r="CF35" s="25" t="s">
        <v>53</v>
      </c>
      <c r="CG35" s="25"/>
      <c r="CH35" s="25"/>
      <c r="CI35" s="25"/>
      <c r="CJ35" s="25"/>
      <c r="CK35" s="25"/>
      <c r="CL35" s="25"/>
      <c r="CM35" s="25"/>
      <c r="CN35" s="25" t="s">
        <v>11</v>
      </c>
      <c r="CO35" s="25"/>
      <c r="CP35" s="25"/>
      <c r="CQ35" s="25"/>
      <c r="CR35" s="25"/>
      <c r="CS35" s="25"/>
      <c r="CT35" s="25"/>
      <c r="CU35" s="26"/>
      <c r="CV35" s="33">
        <f t="shared" si="0"/>
        <v>4</v>
      </c>
      <c r="CW35" s="34">
        <f t="shared" si="1"/>
        <v>4</v>
      </c>
      <c r="CX35" s="35">
        <f t="shared" si="2"/>
        <v>0</v>
      </c>
      <c r="CY35" s="35">
        <f t="shared" si="3"/>
        <v>0</v>
      </c>
      <c r="CZ35" s="35">
        <f t="shared" si="4"/>
        <v>0</v>
      </c>
      <c r="DA35" s="35">
        <f t="shared" si="5"/>
        <v>0</v>
      </c>
      <c r="DB35" s="35">
        <f t="shared" si="6"/>
        <v>0</v>
      </c>
      <c r="DC35" s="35">
        <f t="shared" si="7"/>
        <v>0</v>
      </c>
      <c r="DD35" s="35">
        <f t="shared" si="8"/>
        <v>0</v>
      </c>
      <c r="DE35" s="35">
        <f t="shared" si="9"/>
        <v>1</v>
      </c>
      <c r="DF35" s="35">
        <f t="shared" si="10"/>
        <v>1</v>
      </c>
      <c r="DG35" s="35">
        <f t="shared" si="11"/>
        <v>4</v>
      </c>
      <c r="DH35" s="35">
        <v>2</v>
      </c>
      <c r="DI35" s="35">
        <f>COUNTIF(E35:CU35,"ОКР")</f>
        <v>0</v>
      </c>
      <c r="DJ35" s="35">
        <f>COUNTIF(E35:CU35,"ИЗО")</f>
        <v>0</v>
      </c>
      <c r="DK35" s="35">
        <f>COUNTIF(E35:CU35,"КУБ")</f>
        <v>0</v>
      </c>
      <c r="DL35" s="35">
        <f>COUNTIF(E35:CU35,"МУЗ")</f>
        <v>0</v>
      </c>
      <c r="DM35" s="35">
        <f>COUNTIF(E35:CU35,"ОБЗ")</f>
        <v>0</v>
      </c>
      <c r="DN35" s="35">
        <f>COUNTIF(E35:CU35,"ТЕХ")</f>
        <v>0</v>
      </c>
      <c r="DO35" s="36">
        <f>COUNTIF(E35:CU35,"ФЗР")</f>
        <v>0</v>
      </c>
      <c r="DP35" s="31">
        <f>SUM(CV35:DO35)</f>
        <v>16</v>
      </c>
    </row>
    <row r="36" spans="1:120" ht="18" customHeight="1" x14ac:dyDescent="0.25">
      <c r="B36" s="1"/>
      <c r="D36" s="41" t="s">
        <v>81</v>
      </c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 t="s">
        <v>10</v>
      </c>
      <c r="P36" s="25"/>
      <c r="Q36" s="25"/>
      <c r="R36" s="25"/>
      <c r="S36" s="25"/>
      <c r="T36" s="25"/>
      <c r="U36" s="25"/>
      <c r="V36" s="25"/>
      <c r="W36" s="25" t="s">
        <v>21</v>
      </c>
      <c r="X36" s="25"/>
      <c r="Y36" s="25"/>
      <c r="Z36" s="25"/>
      <c r="AA36" s="25"/>
      <c r="AB36" s="25"/>
      <c r="AC36" s="25"/>
      <c r="AD36" s="25" t="s">
        <v>8</v>
      </c>
      <c r="AE36" s="25"/>
      <c r="AF36" s="25" t="s">
        <v>8</v>
      </c>
      <c r="AG36" s="25"/>
      <c r="AH36" s="25"/>
      <c r="AI36" s="25"/>
      <c r="AJ36" s="25"/>
      <c r="AK36" s="25" t="s">
        <v>10</v>
      </c>
      <c r="AL36" s="25"/>
      <c r="AM36" s="25" t="s">
        <v>11</v>
      </c>
      <c r="AN36" s="25"/>
      <c r="AO36" s="25" t="s">
        <v>21</v>
      </c>
      <c r="AP36" s="25"/>
      <c r="AQ36" s="25"/>
      <c r="AR36" s="25"/>
      <c r="AS36" s="25"/>
      <c r="AT36" s="25"/>
      <c r="AU36" s="25"/>
      <c r="AV36" s="25"/>
      <c r="AW36" s="25" t="s">
        <v>10</v>
      </c>
      <c r="AX36" s="25"/>
      <c r="AY36" s="25"/>
      <c r="AZ36" s="25"/>
      <c r="BA36" s="25"/>
      <c r="BB36" s="25"/>
      <c r="BC36" s="25" t="s">
        <v>19</v>
      </c>
      <c r="BD36" s="25"/>
      <c r="BE36" s="25" t="s">
        <v>11</v>
      </c>
      <c r="BF36" s="25" t="s">
        <v>21</v>
      </c>
      <c r="BG36" s="25"/>
      <c r="BH36" s="25"/>
      <c r="BI36" s="25"/>
      <c r="BJ36" s="25"/>
      <c r="BK36" s="25"/>
      <c r="BL36" s="25"/>
      <c r="BM36" s="25" t="s">
        <v>20</v>
      </c>
      <c r="BN36" s="25"/>
      <c r="BO36" s="25"/>
      <c r="BP36" s="25"/>
      <c r="BQ36" s="25"/>
      <c r="BR36" s="25"/>
      <c r="BS36" s="25"/>
      <c r="BT36" s="25"/>
      <c r="BU36" s="25"/>
      <c r="BV36" s="25" t="s">
        <v>11</v>
      </c>
      <c r="BW36" s="25"/>
      <c r="BX36" s="25" t="s">
        <v>21</v>
      </c>
      <c r="BY36" s="25"/>
      <c r="BZ36" s="25"/>
      <c r="CA36" s="25"/>
      <c r="CB36" s="25" t="s">
        <v>10</v>
      </c>
      <c r="CC36" s="25"/>
      <c r="CD36" s="25"/>
      <c r="CE36" s="25"/>
      <c r="CF36" s="25"/>
      <c r="CG36" s="25"/>
      <c r="CH36" s="25"/>
      <c r="CI36" s="25"/>
      <c r="CJ36" s="25"/>
      <c r="CK36" s="25"/>
      <c r="CL36" s="25"/>
      <c r="CM36" s="25"/>
      <c r="CN36" s="25" t="s">
        <v>11</v>
      </c>
      <c r="CO36" s="25"/>
      <c r="CP36" s="25"/>
      <c r="CQ36" s="25"/>
      <c r="CR36" s="25"/>
      <c r="CS36" s="25"/>
      <c r="CT36" s="25"/>
      <c r="CU36" s="26"/>
      <c r="CV36" s="33">
        <f t="shared" si="0"/>
        <v>4</v>
      </c>
      <c r="CW36" s="34">
        <f t="shared" si="1"/>
        <v>4</v>
      </c>
      <c r="CX36" s="35">
        <f t="shared" si="2"/>
        <v>0</v>
      </c>
      <c r="CY36" s="35">
        <f t="shared" si="3"/>
        <v>0</v>
      </c>
      <c r="CZ36" s="35">
        <f t="shared" si="4"/>
        <v>0</v>
      </c>
      <c r="DA36" s="35">
        <f t="shared" si="5"/>
        <v>0</v>
      </c>
      <c r="DB36" s="35">
        <f t="shared" si="6"/>
        <v>0</v>
      </c>
      <c r="DC36" s="35">
        <f t="shared" si="7"/>
        <v>0</v>
      </c>
      <c r="DD36" s="35">
        <f t="shared" si="8"/>
        <v>0</v>
      </c>
      <c r="DE36" s="35">
        <f t="shared" si="9"/>
        <v>1</v>
      </c>
      <c r="DF36" s="35">
        <f t="shared" si="10"/>
        <v>1</v>
      </c>
      <c r="DG36" s="35">
        <f t="shared" si="11"/>
        <v>4</v>
      </c>
      <c r="DH36" s="35">
        <f t="shared" si="12"/>
        <v>0</v>
      </c>
      <c r="DI36" s="35">
        <f>COUNTIF(E36:CU36,"ОКР")</f>
        <v>0</v>
      </c>
      <c r="DJ36" s="35">
        <f>COUNTIF(E36:CU36,"ИЗО")</f>
        <v>0</v>
      </c>
      <c r="DK36" s="35">
        <f>COUNTIF(E36:CU36,"КУБ")</f>
        <v>0</v>
      </c>
      <c r="DL36" s="35">
        <f>COUNTIF(E36:CU36,"МУЗ")</f>
        <v>0</v>
      </c>
      <c r="DM36" s="35">
        <f>COUNTIF(E36:CU36,"ОБЗ")</f>
        <v>0</v>
      </c>
      <c r="DN36" s="35">
        <f>COUNTIF(E36:CU36,"ТЕХ")</f>
        <v>0</v>
      </c>
      <c r="DO36" s="36">
        <f>COUNTIF(E36:CU36,"ФЗР")</f>
        <v>0</v>
      </c>
      <c r="DP36" s="31">
        <f>SUM(CV36:DO36)</f>
        <v>14</v>
      </c>
    </row>
    <row r="37" spans="1:120" ht="18" customHeight="1" x14ac:dyDescent="0.25">
      <c r="B37" s="1"/>
      <c r="D37" s="41" t="s">
        <v>82</v>
      </c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 t="s">
        <v>20</v>
      </c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 t="s">
        <v>8</v>
      </c>
      <c r="AE37" s="25"/>
      <c r="AF37" s="25" t="s">
        <v>8</v>
      </c>
      <c r="AG37" s="25"/>
      <c r="AH37" s="25"/>
      <c r="AI37" s="25"/>
      <c r="AJ37" s="25"/>
      <c r="AK37" s="25" t="s">
        <v>10</v>
      </c>
      <c r="AL37" s="25"/>
      <c r="AM37" s="25"/>
      <c r="AN37" s="25"/>
      <c r="AO37" s="25"/>
      <c r="AP37" s="25"/>
      <c r="AQ37" s="25"/>
      <c r="AR37" s="25"/>
      <c r="AS37" s="25"/>
      <c r="AT37" s="25" t="s">
        <v>11</v>
      </c>
      <c r="AU37" s="25"/>
      <c r="AV37" s="25"/>
      <c r="AW37" s="25"/>
      <c r="AX37" s="25"/>
      <c r="AY37" s="25" t="s">
        <v>11</v>
      </c>
      <c r="AZ37" s="25"/>
      <c r="BA37" s="25"/>
      <c r="BB37" s="25"/>
      <c r="BC37" s="25"/>
      <c r="BD37" s="25"/>
      <c r="BE37" s="25" t="s">
        <v>20</v>
      </c>
      <c r="BF37" s="25"/>
      <c r="BG37" s="25"/>
      <c r="BH37" s="25"/>
      <c r="BI37" s="25"/>
      <c r="BJ37" s="25"/>
      <c r="BK37" s="25"/>
      <c r="BL37" s="25"/>
      <c r="BM37" s="25"/>
      <c r="BN37" s="25"/>
      <c r="BO37" s="25" t="s">
        <v>10</v>
      </c>
      <c r="BP37" s="25"/>
      <c r="BQ37" s="25"/>
      <c r="BR37" s="25"/>
      <c r="BS37" s="25"/>
      <c r="BT37" s="25"/>
      <c r="BU37" s="25"/>
      <c r="BV37" s="25"/>
      <c r="BW37" s="25"/>
      <c r="BX37" s="25"/>
      <c r="BY37" s="25"/>
      <c r="BZ37" s="25"/>
      <c r="CA37" s="25"/>
      <c r="CB37" s="25" t="s">
        <v>11</v>
      </c>
      <c r="CC37" s="25"/>
      <c r="CD37" s="25" t="s">
        <v>11</v>
      </c>
      <c r="CE37" s="25" t="s">
        <v>19</v>
      </c>
      <c r="CF37" s="25"/>
      <c r="CG37" s="25"/>
      <c r="CH37" s="25"/>
      <c r="CI37" s="25"/>
      <c r="CJ37" s="25"/>
      <c r="CK37" s="25"/>
      <c r="CL37" s="25"/>
      <c r="CM37" s="25"/>
      <c r="CN37" s="25"/>
      <c r="CO37" s="25"/>
      <c r="CP37" s="25"/>
      <c r="CQ37" s="25"/>
      <c r="CR37" s="25"/>
      <c r="CS37" s="25"/>
      <c r="CT37" s="25"/>
      <c r="CU37" s="26"/>
      <c r="CV37" s="33">
        <f t="shared" si="0"/>
        <v>2</v>
      </c>
      <c r="CW37" s="34">
        <f t="shared" si="1"/>
        <v>4</v>
      </c>
      <c r="CX37" s="35">
        <f t="shared" si="2"/>
        <v>0</v>
      </c>
      <c r="CY37" s="35">
        <f t="shared" si="3"/>
        <v>0</v>
      </c>
      <c r="CZ37" s="35">
        <f t="shared" si="4"/>
        <v>0</v>
      </c>
      <c r="DA37" s="35">
        <f t="shared" si="5"/>
        <v>0</v>
      </c>
      <c r="DB37" s="35">
        <f t="shared" si="6"/>
        <v>0</v>
      </c>
      <c r="DC37" s="35">
        <f t="shared" si="7"/>
        <v>0</v>
      </c>
      <c r="DD37" s="35">
        <f t="shared" si="8"/>
        <v>0</v>
      </c>
      <c r="DE37" s="35">
        <f t="shared" si="9"/>
        <v>1</v>
      </c>
      <c r="DF37" s="35">
        <f t="shared" si="10"/>
        <v>2</v>
      </c>
      <c r="DG37" s="35">
        <f t="shared" si="11"/>
        <v>0</v>
      </c>
      <c r="DH37" s="35">
        <f t="shared" si="12"/>
        <v>0</v>
      </c>
      <c r="DI37" s="35">
        <f>COUNTIF(E37:CU37,"ОКР")</f>
        <v>0</v>
      </c>
      <c r="DJ37" s="35">
        <f>COUNTIF(E37:CU37,"ИЗО")</f>
        <v>0</v>
      </c>
      <c r="DK37" s="35">
        <f>COUNTIF(E37:CU37,"КУБ")</f>
        <v>0</v>
      </c>
      <c r="DL37" s="35">
        <f>COUNTIF(E37:CU37,"МУЗ")</f>
        <v>0</v>
      </c>
      <c r="DM37" s="35">
        <f>COUNTIF(E37:CU37,"ОБЗ")</f>
        <v>0</v>
      </c>
      <c r="DN37" s="35">
        <f>COUNTIF(E37:CU37,"ТЕХ")</f>
        <v>0</v>
      </c>
      <c r="DO37" s="36">
        <f>COUNTIF(E37:CU37,"ФЗР")</f>
        <v>0</v>
      </c>
      <c r="DP37" s="31">
        <f>SUM(CV37:DO37)</f>
        <v>9</v>
      </c>
    </row>
    <row r="38" spans="1:120" ht="18" customHeight="1" x14ac:dyDescent="0.25">
      <c r="B38" s="1"/>
      <c r="D38" s="41" t="s">
        <v>83</v>
      </c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 t="s">
        <v>20</v>
      </c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 t="s">
        <v>8</v>
      </c>
      <c r="AE38" s="25"/>
      <c r="AF38" s="25" t="s">
        <v>8</v>
      </c>
      <c r="AG38" s="25"/>
      <c r="AH38" s="25"/>
      <c r="AI38" s="25"/>
      <c r="AJ38" s="25"/>
      <c r="AK38" s="25" t="s">
        <v>10</v>
      </c>
      <c r="AL38" s="25"/>
      <c r="AM38" s="25"/>
      <c r="AN38" s="25"/>
      <c r="AO38" s="25"/>
      <c r="AP38" s="25"/>
      <c r="AQ38" s="25"/>
      <c r="AR38" s="25"/>
      <c r="AS38" s="25"/>
      <c r="AT38" s="25"/>
      <c r="AU38" s="25"/>
      <c r="AV38" s="25" t="s">
        <v>11</v>
      </c>
      <c r="AW38" s="25"/>
      <c r="AX38" s="25" t="s">
        <v>11</v>
      </c>
      <c r="AY38" s="25"/>
      <c r="AZ38" s="25"/>
      <c r="BA38" s="25"/>
      <c r="BB38" s="25"/>
      <c r="BC38" s="25"/>
      <c r="BD38" s="25"/>
      <c r="BE38" s="25" t="s">
        <v>20</v>
      </c>
      <c r="BF38" s="25"/>
      <c r="BG38" s="25"/>
      <c r="BH38" s="25"/>
      <c r="BI38" s="25"/>
      <c r="BJ38" s="25"/>
      <c r="BK38" s="25"/>
      <c r="BL38" s="25"/>
      <c r="BM38" s="25"/>
      <c r="BN38" s="25" t="s">
        <v>10</v>
      </c>
      <c r="BO38" s="25"/>
      <c r="BP38" s="25"/>
      <c r="BQ38" s="25"/>
      <c r="BR38" s="25"/>
      <c r="BS38" s="25"/>
      <c r="BT38" s="25"/>
      <c r="BU38" s="25"/>
      <c r="BV38" s="25"/>
      <c r="BW38" s="25"/>
      <c r="BX38" s="25"/>
      <c r="BY38" s="25"/>
      <c r="BZ38" s="25"/>
      <c r="CA38" s="25" t="s">
        <v>11</v>
      </c>
      <c r="CB38" s="25" t="s">
        <v>11</v>
      </c>
      <c r="CC38" s="25"/>
      <c r="CD38" s="25"/>
      <c r="CE38" s="25" t="s">
        <v>19</v>
      </c>
      <c r="CF38" s="25"/>
      <c r="CG38" s="25"/>
      <c r="CH38" s="25"/>
      <c r="CI38" s="25"/>
      <c r="CJ38" s="25"/>
      <c r="CK38" s="25"/>
      <c r="CL38" s="25"/>
      <c r="CM38" s="25"/>
      <c r="CN38" s="25"/>
      <c r="CO38" s="25"/>
      <c r="CP38" s="25"/>
      <c r="CQ38" s="25"/>
      <c r="CR38" s="25"/>
      <c r="CS38" s="25"/>
      <c r="CT38" s="25"/>
      <c r="CU38" s="26"/>
      <c r="CV38" s="33">
        <f t="shared" ref="CV38:CV40" si="13">COUNTIF(E38:CU38,"РУС")</f>
        <v>2</v>
      </c>
      <c r="CW38" s="34">
        <f t="shared" ref="CW38:CW40" si="14">COUNTIF(E38:CU38,"МАТ")</f>
        <v>4</v>
      </c>
      <c r="CX38" s="35">
        <f t="shared" ref="CX38:CX40" si="15">COUNTIF(E38:CU38,"ВИС")</f>
        <v>0</v>
      </c>
      <c r="CY38" s="35">
        <f t="shared" ref="CY38:CY40" si="16">COUNTIF(E38:CU38,"БИО")</f>
        <v>0</v>
      </c>
      <c r="CZ38" s="35">
        <f t="shared" ref="CZ38:CZ40" si="17">COUNTIF(E38:CU38,"ГЕО")</f>
        <v>0</v>
      </c>
      <c r="DA38" s="35">
        <f t="shared" ref="DA38:DA40" si="18">COUNTIF(E38:CU38,"ИНФ")</f>
        <v>0</v>
      </c>
      <c r="DB38" s="35">
        <f t="shared" ref="DB38:DB40" si="19">COUNTIF(E38:CU38,"ИСТ")</f>
        <v>0</v>
      </c>
      <c r="DC38" s="35">
        <f t="shared" ref="DC38:DC40" si="20">COUNTIF(E38:CU38,"ЛИТ")</f>
        <v>0</v>
      </c>
      <c r="DD38" s="35">
        <f t="shared" ref="DD38:DD40" si="21">COUNTIF(E38:CU38,"ОБЩ")</f>
        <v>0</v>
      </c>
      <c r="DE38" s="35">
        <f t="shared" ref="DE38:DE40" si="22">COUNTIF(E38:CU38,"ФИЗ")</f>
        <v>1</v>
      </c>
      <c r="DF38" s="35">
        <f t="shared" ref="DF38:DF40" si="23">COUNTIF(E38:CU38,"ХИМ")</f>
        <v>2</v>
      </c>
      <c r="DG38" s="35">
        <f t="shared" ref="DG38:DG40" si="24">COUNTIF(E38:CU38,"АНГ")</f>
        <v>0</v>
      </c>
      <c r="DH38" s="35">
        <f t="shared" ref="DH38:DH40" si="25">COUNTIF(E38:CU38,"НЕМ")</f>
        <v>0</v>
      </c>
      <c r="DI38" s="35">
        <f>COUNTIF(E38:CU38,"ОКР")</f>
        <v>0</v>
      </c>
      <c r="DJ38" s="35">
        <f>COUNTIF(E38:CU38,"ИЗО")</f>
        <v>0</v>
      </c>
      <c r="DK38" s="35">
        <f>COUNTIF(E38:CU38,"КУБ")</f>
        <v>0</v>
      </c>
      <c r="DL38" s="35">
        <f>COUNTIF(E38:CU38,"МУЗ")</f>
        <v>0</v>
      </c>
      <c r="DM38" s="35">
        <f>COUNTIF(E38:CU38,"ОБЗ")</f>
        <v>0</v>
      </c>
      <c r="DN38" s="35">
        <f>COUNTIF(E38:CU38,"ТЕХ")</f>
        <v>0</v>
      </c>
      <c r="DO38" s="36">
        <f>COUNTIF(E38:CU38,"ФЗР")</f>
        <v>0</v>
      </c>
      <c r="DP38" s="31">
        <f>SUM(CV38:DO38)</f>
        <v>9</v>
      </c>
    </row>
    <row r="39" spans="1:120" ht="18" customHeight="1" x14ac:dyDescent="0.25">
      <c r="B39" s="1"/>
      <c r="D39" s="41" t="s">
        <v>84</v>
      </c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 t="s">
        <v>20</v>
      </c>
      <c r="S39" s="25"/>
      <c r="T39" s="25"/>
      <c r="U39" s="25"/>
      <c r="V39" s="25"/>
      <c r="W39" s="25"/>
      <c r="X39" s="25"/>
      <c r="Y39" s="25"/>
      <c r="Z39" s="25"/>
      <c r="AA39" s="25" t="s">
        <v>21</v>
      </c>
      <c r="AB39" s="25"/>
      <c r="AC39" s="25"/>
      <c r="AD39" s="25" t="s">
        <v>8</v>
      </c>
      <c r="AE39" s="25"/>
      <c r="AF39" s="25" t="s">
        <v>8</v>
      </c>
      <c r="AG39" s="25"/>
      <c r="AH39" s="25"/>
      <c r="AI39" s="25"/>
      <c r="AJ39" s="25"/>
      <c r="AK39" s="25" t="s">
        <v>10</v>
      </c>
      <c r="AL39" s="25"/>
      <c r="AM39" s="25"/>
      <c r="AN39" s="25"/>
      <c r="AO39" s="25"/>
      <c r="AP39" s="25"/>
      <c r="AQ39" s="25"/>
      <c r="AR39" s="25"/>
      <c r="AS39" s="25"/>
      <c r="AT39" s="25" t="s">
        <v>11</v>
      </c>
      <c r="AU39" s="25" t="s">
        <v>21</v>
      </c>
      <c r="AV39" s="25"/>
      <c r="AW39" s="25"/>
      <c r="AX39" s="25"/>
      <c r="AY39" s="25"/>
      <c r="AZ39" s="25" t="s">
        <v>11</v>
      </c>
      <c r="BA39" s="25"/>
      <c r="BB39" s="25"/>
      <c r="BC39" s="25"/>
      <c r="BD39" s="25"/>
      <c r="BE39" s="25" t="s">
        <v>20</v>
      </c>
      <c r="BF39" s="25"/>
      <c r="BG39" s="25"/>
      <c r="BH39" s="25"/>
      <c r="BI39" s="25"/>
      <c r="BJ39" s="25"/>
      <c r="BK39" s="25"/>
      <c r="BL39" s="25"/>
      <c r="BM39" s="25"/>
      <c r="BN39" s="25"/>
      <c r="BO39" s="25" t="s">
        <v>10</v>
      </c>
      <c r="BP39" s="25"/>
      <c r="BQ39" s="25"/>
      <c r="BR39" s="25"/>
      <c r="BS39" s="25"/>
      <c r="BT39" s="25"/>
      <c r="BU39" s="25"/>
      <c r="BV39" s="25"/>
      <c r="BW39" s="25"/>
      <c r="BX39" s="25"/>
      <c r="BY39" s="25" t="s">
        <v>11</v>
      </c>
      <c r="BZ39" s="25"/>
      <c r="CA39" s="25"/>
      <c r="CB39" s="25"/>
      <c r="CC39" s="25"/>
      <c r="CD39" s="25" t="s">
        <v>11</v>
      </c>
      <c r="CE39" s="25" t="s">
        <v>19</v>
      </c>
      <c r="CF39" s="25"/>
      <c r="CG39" s="25"/>
      <c r="CH39" s="25" t="s">
        <v>21</v>
      </c>
      <c r="CI39" s="25"/>
      <c r="CJ39" s="25"/>
      <c r="CK39" s="25"/>
      <c r="CL39" s="25"/>
      <c r="CM39" s="25"/>
      <c r="CN39" s="25"/>
      <c r="CO39" s="25"/>
      <c r="CP39" s="25" t="s">
        <v>21</v>
      </c>
      <c r="CQ39" s="25"/>
      <c r="CR39" s="25"/>
      <c r="CS39" s="25"/>
      <c r="CT39" s="25"/>
      <c r="CU39" s="26"/>
      <c r="CV39" s="33">
        <f t="shared" si="13"/>
        <v>2</v>
      </c>
      <c r="CW39" s="34">
        <f t="shared" si="14"/>
        <v>4</v>
      </c>
      <c r="CX39" s="35">
        <f t="shared" si="15"/>
        <v>0</v>
      </c>
      <c r="CY39" s="35">
        <f t="shared" si="16"/>
        <v>0</v>
      </c>
      <c r="CZ39" s="35">
        <f t="shared" si="17"/>
        <v>0</v>
      </c>
      <c r="DA39" s="35">
        <f t="shared" si="18"/>
        <v>0</v>
      </c>
      <c r="DB39" s="35">
        <f t="shared" si="19"/>
        <v>0</v>
      </c>
      <c r="DC39" s="35">
        <f t="shared" si="20"/>
        <v>0</v>
      </c>
      <c r="DD39" s="35">
        <f t="shared" si="21"/>
        <v>0</v>
      </c>
      <c r="DE39" s="35">
        <f t="shared" si="22"/>
        <v>1</v>
      </c>
      <c r="DF39" s="35">
        <f t="shared" si="23"/>
        <v>2</v>
      </c>
      <c r="DG39" s="35">
        <f t="shared" si="24"/>
        <v>4</v>
      </c>
      <c r="DH39" s="35">
        <f t="shared" si="25"/>
        <v>0</v>
      </c>
      <c r="DI39" s="35">
        <f>COUNTIF(E39:CU39,"ОКР")</f>
        <v>0</v>
      </c>
      <c r="DJ39" s="35">
        <f>COUNTIF(E39:CU39,"ИЗО")</f>
        <v>0</v>
      </c>
      <c r="DK39" s="35">
        <f>COUNTIF(E39:CU39,"КУБ")</f>
        <v>0</v>
      </c>
      <c r="DL39" s="35">
        <f>COUNTIF(E39:CU39,"МУЗ")</f>
        <v>0</v>
      </c>
      <c r="DM39" s="35">
        <f>COUNTIF(E39:CU39,"ОБЗ")</f>
        <v>0</v>
      </c>
      <c r="DN39" s="35">
        <f>COUNTIF(E39:CU39,"ТЕХ")</f>
        <v>0</v>
      </c>
      <c r="DO39" s="36">
        <f>COUNTIF(E39:CU39,"ФЗР")</f>
        <v>0</v>
      </c>
      <c r="DP39" s="31">
        <f>SUM(CV39:DO39)</f>
        <v>13</v>
      </c>
    </row>
    <row r="40" spans="1:120" ht="18" customHeight="1" x14ac:dyDescent="0.25">
      <c r="B40" s="1"/>
      <c r="D40" s="41" t="s">
        <v>85</v>
      </c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 t="s">
        <v>20</v>
      </c>
      <c r="S40" s="25"/>
      <c r="T40" s="25"/>
      <c r="U40" s="25"/>
      <c r="V40" s="25"/>
      <c r="W40" s="25"/>
      <c r="X40" s="25"/>
      <c r="Y40" s="25"/>
      <c r="Z40" s="25"/>
      <c r="AA40" s="25" t="s">
        <v>21</v>
      </c>
      <c r="AB40" s="25"/>
      <c r="AC40" s="25"/>
      <c r="AD40" s="25" t="s">
        <v>8</v>
      </c>
      <c r="AE40" s="25"/>
      <c r="AF40" s="25" t="s">
        <v>8</v>
      </c>
      <c r="AG40" s="25"/>
      <c r="AH40" s="25"/>
      <c r="AI40" s="25"/>
      <c r="AJ40" s="25"/>
      <c r="AK40" s="25" t="s">
        <v>10</v>
      </c>
      <c r="AL40" s="25"/>
      <c r="AM40" s="25"/>
      <c r="AN40" s="25"/>
      <c r="AO40" s="25"/>
      <c r="AP40" s="25"/>
      <c r="AQ40" s="25"/>
      <c r="AR40" s="25"/>
      <c r="AS40" s="25"/>
      <c r="AT40" s="25" t="s">
        <v>11</v>
      </c>
      <c r="AU40" s="25" t="s">
        <v>21</v>
      </c>
      <c r="AV40" s="25"/>
      <c r="AW40" s="25"/>
      <c r="AX40" s="25"/>
      <c r="AY40" s="25"/>
      <c r="AZ40" s="25" t="s">
        <v>11</v>
      </c>
      <c r="BA40" s="25"/>
      <c r="BB40" s="25"/>
      <c r="BC40" s="25"/>
      <c r="BD40" s="25"/>
      <c r="BE40" s="25" t="s">
        <v>20</v>
      </c>
      <c r="BF40" s="25"/>
      <c r="BG40" s="25"/>
      <c r="BH40" s="25"/>
      <c r="BI40" s="25"/>
      <c r="BJ40" s="25"/>
      <c r="BK40" s="25"/>
      <c r="BL40" s="25"/>
      <c r="BM40" s="25"/>
      <c r="BN40" s="25"/>
      <c r="BO40" s="25" t="s">
        <v>10</v>
      </c>
      <c r="BP40" s="25"/>
      <c r="BQ40" s="25"/>
      <c r="BR40" s="25"/>
      <c r="BS40" s="25"/>
      <c r="BT40" s="25"/>
      <c r="BU40" s="25"/>
      <c r="BV40" s="25"/>
      <c r="BW40" s="25"/>
      <c r="BX40" s="25"/>
      <c r="BY40" s="25"/>
      <c r="BZ40" s="25"/>
      <c r="CA40" s="25"/>
      <c r="CB40" s="25"/>
      <c r="CC40" s="25" t="s">
        <v>11</v>
      </c>
      <c r="CD40" s="25" t="s">
        <v>11</v>
      </c>
      <c r="CE40" s="25" t="s">
        <v>19</v>
      </c>
      <c r="CF40" s="25"/>
      <c r="CG40" s="25"/>
      <c r="CH40" s="25" t="s">
        <v>21</v>
      </c>
      <c r="CI40" s="25"/>
      <c r="CJ40" s="25"/>
      <c r="CK40" s="25"/>
      <c r="CL40" s="25"/>
      <c r="CM40" s="25"/>
      <c r="CN40" s="25"/>
      <c r="CO40" s="25"/>
      <c r="CP40" s="25" t="s">
        <v>21</v>
      </c>
      <c r="CQ40" s="25"/>
      <c r="CR40" s="25"/>
      <c r="CS40" s="25"/>
      <c r="CT40" s="25"/>
      <c r="CU40" s="26"/>
      <c r="CV40" s="33">
        <f t="shared" si="13"/>
        <v>2</v>
      </c>
      <c r="CW40" s="34">
        <f t="shared" si="14"/>
        <v>4</v>
      </c>
      <c r="CX40" s="35">
        <f t="shared" si="15"/>
        <v>0</v>
      </c>
      <c r="CY40" s="35">
        <f t="shared" si="16"/>
        <v>0</v>
      </c>
      <c r="CZ40" s="35">
        <f t="shared" si="17"/>
        <v>0</v>
      </c>
      <c r="DA40" s="35">
        <f t="shared" si="18"/>
        <v>0</v>
      </c>
      <c r="DB40" s="35">
        <f t="shared" si="19"/>
        <v>0</v>
      </c>
      <c r="DC40" s="35">
        <f t="shared" si="20"/>
        <v>0</v>
      </c>
      <c r="DD40" s="35">
        <f t="shared" si="21"/>
        <v>0</v>
      </c>
      <c r="DE40" s="35">
        <f t="shared" si="22"/>
        <v>1</v>
      </c>
      <c r="DF40" s="35">
        <f t="shared" si="23"/>
        <v>2</v>
      </c>
      <c r="DG40" s="35">
        <f t="shared" si="24"/>
        <v>4</v>
      </c>
      <c r="DH40" s="35">
        <f t="shared" si="25"/>
        <v>0</v>
      </c>
      <c r="DI40" s="35">
        <f>COUNTIF(E40:CU40,"ОКР")</f>
        <v>0</v>
      </c>
      <c r="DJ40" s="35">
        <f>COUNTIF(E40:CU40,"ИЗО")</f>
        <v>0</v>
      </c>
      <c r="DK40" s="35">
        <f>COUNTIF(E40:CU40,"КУБ")</f>
        <v>0</v>
      </c>
      <c r="DL40" s="35">
        <f>COUNTIF(E40:CU40,"МУЗ")</f>
        <v>0</v>
      </c>
      <c r="DM40" s="35">
        <f>COUNTIF(E40:CU40,"ОБЗ")</f>
        <v>0</v>
      </c>
      <c r="DN40" s="35">
        <f>COUNTIF(E40:CU40,"ТЕХ")</f>
        <v>0</v>
      </c>
      <c r="DO40" s="36">
        <f>COUNTIF(E40:CU40,"ФЗР")</f>
        <v>0</v>
      </c>
      <c r="DP40" s="31">
        <f>SUM(CV40:DO40)</f>
        <v>13</v>
      </c>
    </row>
    <row r="41" spans="1:120" ht="18" customHeight="1" x14ac:dyDescent="0.3">
      <c r="A41" s="38"/>
      <c r="B41" s="46"/>
      <c r="D41" s="41" t="s">
        <v>86</v>
      </c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 t="s">
        <v>8</v>
      </c>
      <c r="AE41" s="25"/>
      <c r="AF41" s="25" t="s">
        <v>8</v>
      </c>
      <c r="AG41" s="25"/>
      <c r="AH41" s="25"/>
      <c r="AI41" s="25"/>
      <c r="AJ41" s="25" t="s">
        <v>21</v>
      </c>
      <c r="AK41" s="25"/>
      <c r="AL41" s="25" t="s">
        <v>11</v>
      </c>
      <c r="AM41" s="25"/>
      <c r="AN41" s="25"/>
      <c r="AO41" s="25"/>
      <c r="AP41" s="25"/>
      <c r="AQ41" s="25" t="s">
        <v>19</v>
      </c>
      <c r="AR41" s="25"/>
      <c r="AS41" s="25"/>
      <c r="AT41" s="25"/>
      <c r="AU41" s="25"/>
      <c r="AV41" s="25" t="s">
        <v>11</v>
      </c>
      <c r="AW41" s="25"/>
      <c r="AX41" s="25"/>
      <c r="AY41" s="25"/>
      <c r="AZ41" s="25"/>
      <c r="BA41" s="25"/>
      <c r="BB41" s="25"/>
      <c r="BC41" s="25" t="s">
        <v>11</v>
      </c>
      <c r="BD41" s="25"/>
      <c r="BE41" s="25"/>
      <c r="BF41" s="25"/>
      <c r="BG41" s="25"/>
      <c r="BH41" s="25"/>
      <c r="BI41" s="25"/>
      <c r="BJ41" s="25" t="s">
        <v>21</v>
      </c>
      <c r="BK41" s="25"/>
      <c r="BL41" s="25"/>
      <c r="BM41" s="25"/>
      <c r="BN41" s="25"/>
      <c r="BO41" s="25"/>
      <c r="BP41" s="25"/>
      <c r="BQ41" s="25"/>
      <c r="BR41" s="25"/>
      <c r="BS41" s="25"/>
      <c r="BT41" s="25"/>
      <c r="BU41" s="25"/>
      <c r="BV41" s="25" t="s">
        <v>10</v>
      </c>
      <c r="BW41" s="25"/>
      <c r="BX41" s="25"/>
      <c r="BY41" s="25"/>
      <c r="BZ41" s="25"/>
      <c r="CA41" s="25" t="s">
        <v>11</v>
      </c>
      <c r="CB41" s="25"/>
      <c r="CC41" s="25"/>
      <c r="CD41" s="25"/>
      <c r="CE41" s="25"/>
      <c r="CF41" s="25" t="s">
        <v>17</v>
      </c>
      <c r="CG41" s="25"/>
      <c r="CH41" s="25" t="s">
        <v>21</v>
      </c>
      <c r="CI41" s="25"/>
      <c r="CJ41" s="25"/>
      <c r="CK41" s="25"/>
      <c r="CL41" s="25"/>
      <c r="CM41" s="25" t="s">
        <v>20</v>
      </c>
      <c r="CN41" s="25" t="s">
        <v>21</v>
      </c>
      <c r="CO41" s="25" t="s">
        <v>11</v>
      </c>
      <c r="CP41" s="25" t="s">
        <v>11</v>
      </c>
      <c r="CQ41" s="25"/>
      <c r="CR41" s="25"/>
      <c r="CS41" s="25" t="s">
        <v>10</v>
      </c>
      <c r="CT41" s="25"/>
      <c r="CU41" s="26"/>
      <c r="CV41" s="33">
        <f t="shared" si="0"/>
        <v>2</v>
      </c>
      <c r="CW41" s="34">
        <f t="shared" si="1"/>
        <v>6</v>
      </c>
      <c r="CX41" s="35">
        <f t="shared" si="2"/>
        <v>0</v>
      </c>
      <c r="CY41" s="35">
        <f t="shared" si="3"/>
        <v>0</v>
      </c>
      <c r="CZ41" s="35">
        <f t="shared" si="4"/>
        <v>0</v>
      </c>
      <c r="DA41" s="35">
        <f t="shared" si="5"/>
        <v>0</v>
      </c>
      <c r="DB41" s="35">
        <f t="shared" si="6"/>
        <v>0</v>
      </c>
      <c r="DC41" s="35">
        <f t="shared" si="7"/>
        <v>1</v>
      </c>
      <c r="DD41" s="35">
        <f t="shared" si="8"/>
        <v>0</v>
      </c>
      <c r="DE41" s="35">
        <f t="shared" si="9"/>
        <v>1</v>
      </c>
      <c r="DF41" s="35">
        <f t="shared" si="10"/>
        <v>1</v>
      </c>
      <c r="DG41" s="35">
        <f t="shared" si="11"/>
        <v>4</v>
      </c>
      <c r="DH41" s="35">
        <f t="shared" si="12"/>
        <v>0</v>
      </c>
      <c r="DI41" s="35">
        <f>COUNTIF(E41:CU41,"ОКР")</f>
        <v>0</v>
      </c>
      <c r="DJ41" s="35">
        <f>COUNTIF(E41:CU41,"ИЗО")</f>
        <v>0</v>
      </c>
      <c r="DK41" s="35">
        <f>COUNTIF(E41:CU41,"КУБ")</f>
        <v>0</v>
      </c>
      <c r="DL41" s="35">
        <f>COUNTIF(E41:CU41,"МУЗ")</f>
        <v>0</v>
      </c>
      <c r="DM41" s="35">
        <f>COUNTIF(E41:CU41,"ОБЗ")</f>
        <v>0</v>
      </c>
      <c r="DN41" s="35">
        <f>COUNTIF(E41:CU41,"ТЕХ")</f>
        <v>0</v>
      </c>
      <c r="DO41" s="36">
        <f>COUNTIF(E41:CU41,"ФЗР")</f>
        <v>0</v>
      </c>
      <c r="DP41" s="31">
        <f>SUM(CV41:DO41)</f>
        <v>15</v>
      </c>
    </row>
    <row r="42" spans="1:120" ht="18" customHeight="1" x14ac:dyDescent="0.3">
      <c r="B42" s="46"/>
      <c r="D42" s="41" t="s">
        <v>87</v>
      </c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 t="s">
        <v>8</v>
      </c>
      <c r="AE42" s="25"/>
      <c r="AF42" s="25" t="s">
        <v>8</v>
      </c>
      <c r="AG42" s="25"/>
      <c r="AH42" s="25"/>
      <c r="AI42" s="25"/>
      <c r="AJ42" s="25" t="s">
        <v>21</v>
      </c>
      <c r="AK42" s="25"/>
      <c r="AL42" s="25"/>
      <c r="AM42" s="25"/>
      <c r="AN42" s="25"/>
      <c r="AO42" s="25"/>
      <c r="AP42" s="25" t="s">
        <v>11</v>
      </c>
      <c r="AQ42" s="25" t="s">
        <v>19</v>
      </c>
      <c r="AR42" s="25"/>
      <c r="AS42" s="25"/>
      <c r="AT42" s="25"/>
      <c r="AU42" s="25"/>
      <c r="AV42" s="25"/>
      <c r="AW42" s="25"/>
      <c r="AX42" s="25"/>
      <c r="AY42" s="25"/>
      <c r="AZ42" s="25"/>
      <c r="BA42" s="25"/>
      <c r="BB42" s="25"/>
      <c r="BC42" s="25"/>
      <c r="BD42" s="25"/>
      <c r="BE42" s="25"/>
      <c r="BF42" s="25"/>
      <c r="BG42" s="25"/>
      <c r="BH42" s="25"/>
      <c r="BI42" s="25"/>
      <c r="BJ42" s="25" t="s">
        <v>21</v>
      </c>
      <c r="BK42" s="25"/>
      <c r="BL42" s="25"/>
      <c r="BM42" s="25"/>
      <c r="BN42" s="25"/>
      <c r="BO42" s="25" t="s">
        <v>11</v>
      </c>
      <c r="BP42" s="25"/>
      <c r="BQ42" s="25"/>
      <c r="BR42" s="25"/>
      <c r="BS42" s="25"/>
      <c r="BT42" s="25" t="s">
        <v>10</v>
      </c>
      <c r="BU42" s="25"/>
      <c r="BV42" s="25"/>
      <c r="BW42" s="25"/>
      <c r="BX42" s="25"/>
      <c r="BY42" s="25"/>
      <c r="BZ42" s="25"/>
      <c r="CA42" s="25"/>
      <c r="CB42" s="25"/>
      <c r="CC42" s="25"/>
      <c r="CD42" s="25"/>
      <c r="CE42" s="25"/>
      <c r="CF42" s="25"/>
      <c r="CG42" s="25"/>
      <c r="CH42" s="25" t="s">
        <v>21</v>
      </c>
      <c r="CI42" s="25"/>
      <c r="CJ42" s="25"/>
      <c r="CK42" s="25"/>
      <c r="CL42" s="25"/>
      <c r="CM42" s="25" t="s">
        <v>20</v>
      </c>
      <c r="CN42" s="25" t="s">
        <v>21</v>
      </c>
      <c r="CO42" s="25"/>
      <c r="CP42" s="25" t="s">
        <v>10</v>
      </c>
      <c r="CQ42" s="25"/>
      <c r="CR42" s="25"/>
      <c r="CS42" s="25"/>
      <c r="CT42" s="25"/>
      <c r="CU42" s="26"/>
      <c r="CV42" s="33">
        <f t="shared" si="0"/>
        <v>2</v>
      </c>
      <c r="CW42" s="34">
        <f t="shared" si="1"/>
        <v>2</v>
      </c>
      <c r="CX42" s="35">
        <f t="shared" si="2"/>
        <v>0</v>
      </c>
      <c r="CY42" s="35">
        <f t="shared" si="3"/>
        <v>0</v>
      </c>
      <c r="CZ42" s="35">
        <f t="shared" si="4"/>
        <v>0</v>
      </c>
      <c r="DA42" s="35">
        <f t="shared" si="5"/>
        <v>0</v>
      </c>
      <c r="DB42" s="35">
        <f t="shared" si="6"/>
        <v>0</v>
      </c>
      <c r="DC42" s="35">
        <f t="shared" si="7"/>
        <v>0</v>
      </c>
      <c r="DD42" s="35">
        <f t="shared" si="8"/>
        <v>0</v>
      </c>
      <c r="DE42" s="35">
        <f t="shared" si="9"/>
        <v>1</v>
      </c>
      <c r="DF42" s="35">
        <f t="shared" si="10"/>
        <v>1</v>
      </c>
      <c r="DG42" s="35">
        <f t="shared" si="11"/>
        <v>4</v>
      </c>
      <c r="DH42" s="35">
        <f t="shared" si="12"/>
        <v>0</v>
      </c>
      <c r="DI42" s="35">
        <f>COUNTIF(E42:CU42,"ОКР")</f>
        <v>0</v>
      </c>
      <c r="DJ42" s="35">
        <f>COUNTIF(E42:CU42,"ИЗО")</f>
        <v>0</v>
      </c>
      <c r="DK42" s="35">
        <f>COUNTIF(E42:CU42,"КУБ")</f>
        <v>0</v>
      </c>
      <c r="DL42" s="35">
        <f>COUNTIF(E42:CU42,"МУЗ")</f>
        <v>0</v>
      </c>
      <c r="DM42" s="35">
        <f>COUNTIF(E42:CU42,"ОБЗ")</f>
        <v>0</v>
      </c>
      <c r="DN42" s="35">
        <f>COUNTIF(E42:CU42,"ТЕХ")</f>
        <v>0</v>
      </c>
      <c r="DO42" s="36">
        <f>COUNTIF(E42:CU42,"ФЗР")</f>
        <v>0</v>
      </c>
      <c r="DP42" s="31">
        <f>SUM(CV42:DO42)</f>
        <v>10</v>
      </c>
    </row>
    <row r="43" spans="1:120" ht="18" customHeight="1" x14ac:dyDescent="0.3">
      <c r="B43" s="46"/>
      <c r="D43" s="41" t="s">
        <v>88</v>
      </c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 t="s">
        <v>10</v>
      </c>
      <c r="R43" s="25"/>
      <c r="S43" s="25"/>
      <c r="T43" s="25"/>
      <c r="U43" s="25"/>
      <c r="V43" s="25"/>
      <c r="W43" s="25"/>
      <c r="X43" s="25" t="s">
        <v>11</v>
      </c>
      <c r="Y43" s="25"/>
      <c r="Z43" s="25"/>
      <c r="AA43" s="25" t="s">
        <v>21</v>
      </c>
      <c r="AB43" s="25"/>
      <c r="AC43" s="25"/>
      <c r="AD43" s="25" t="s">
        <v>8</v>
      </c>
      <c r="AE43" s="25"/>
      <c r="AF43" s="25" t="s">
        <v>8</v>
      </c>
      <c r="AG43" s="25"/>
      <c r="AH43" s="25"/>
      <c r="AI43" s="25"/>
      <c r="AJ43" s="25"/>
      <c r="AK43" s="25" t="s">
        <v>19</v>
      </c>
      <c r="AL43" s="25"/>
      <c r="AM43" s="25"/>
      <c r="AN43" s="25"/>
      <c r="AO43" s="25"/>
      <c r="AP43" s="25"/>
      <c r="AQ43" s="25"/>
      <c r="AR43" s="25"/>
      <c r="AS43" s="25" t="s">
        <v>21</v>
      </c>
      <c r="AT43" s="25"/>
      <c r="AU43" s="25"/>
      <c r="AV43" s="25"/>
      <c r="AW43" s="25"/>
      <c r="AX43" s="25"/>
      <c r="AY43" s="25" t="s">
        <v>18</v>
      </c>
      <c r="AZ43" s="25"/>
      <c r="BA43" s="25"/>
      <c r="BB43" s="25"/>
      <c r="BC43" s="25"/>
      <c r="BD43" s="25"/>
      <c r="BE43" s="25"/>
      <c r="BF43" s="25"/>
      <c r="BG43" s="25"/>
      <c r="BH43" s="25"/>
      <c r="BI43" s="25"/>
      <c r="BJ43" s="25"/>
      <c r="BK43" s="25"/>
      <c r="BL43" s="25"/>
      <c r="BM43" s="25"/>
      <c r="BN43" s="25"/>
      <c r="BO43" s="25"/>
      <c r="BP43" s="25" t="s">
        <v>21</v>
      </c>
      <c r="BQ43" s="25"/>
      <c r="BR43" s="25" t="s">
        <v>11</v>
      </c>
      <c r="BS43" s="25"/>
      <c r="BT43" s="25" t="s">
        <v>19</v>
      </c>
      <c r="BU43" s="25" t="s">
        <v>10</v>
      </c>
      <c r="BV43" s="25"/>
      <c r="BW43" s="25"/>
      <c r="BX43" s="25"/>
      <c r="BY43" s="25"/>
      <c r="BZ43" s="25"/>
      <c r="CA43" s="25"/>
      <c r="CB43" s="25"/>
      <c r="CC43" s="25"/>
      <c r="CD43" s="25"/>
      <c r="CE43" s="25"/>
      <c r="CF43" s="25"/>
      <c r="CG43" s="25"/>
      <c r="CH43" s="25" t="s">
        <v>17</v>
      </c>
      <c r="CI43" s="25" t="s">
        <v>20</v>
      </c>
      <c r="CJ43" s="25"/>
      <c r="CK43" s="25"/>
      <c r="CL43" s="25"/>
      <c r="CM43" s="25"/>
      <c r="CN43" s="25" t="s">
        <v>21</v>
      </c>
      <c r="CO43" s="25"/>
      <c r="CP43" s="25"/>
      <c r="CQ43" s="25"/>
      <c r="CR43" s="25"/>
      <c r="CS43" s="25" t="s">
        <v>11</v>
      </c>
      <c r="CT43" s="25"/>
      <c r="CU43" s="26"/>
      <c r="CV43" s="33">
        <f t="shared" si="0"/>
        <v>2</v>
      </c>
      <c r="CW43" s="34">
        <f t="shared" si="1"/>
        <v>3</v>
      </c>
      <c r="CX43" s="35">
        <f t="shared" si="2"/>
        <v>0</v>
      </c>
      <c r="CY43" s="35">
        <f t="shared" si="3"/>
        <v>0</v>
      </c>
      <c r="CZ43" s="35">
        <f t="shared" si="4"/>
        <v>0</v>
      </c>
      <c r="DA43" s="35">
        <f t="shared" si="5"/>
        <v>0</v>
      </c>
      <c r="DB43" s="35">
        <f t="shared" si="6"/>
        <v>0</v>
      </c>
      <c r="DC43" s="35">
        <f t="shared" si="7"/>
        <v>1</v>
      </c>
      <c r="DD43" s="35">
        <f t="shared" si="8"/>
        <v>1</v>
      </c>
      <c r="DE43" s="35">
        <f t="shared" si="9"/>
        <v>2</v>
      </c>
      <c r="DF43" s="35">
        <f t="shared" si="10"/>
        <v>1</v>
      </c>
      <c r="DG43" s="35">
        <f t="shared" si="11"/>
        <v>4</v>
      </c>
      <c r="DH43" s="35">
        <f t="shared" si="12"/>
        <v>0</v>
      </c>
      <c r="DI43" s="35">
        <f>COUNTIF(E43:CU43,"ОКР")</f>
        <v>0</v>
      </c>
      <c r="DJ43" s="35">
        <f>COUNTIF(E43:CU43,"ИЗО")</f>
        <v>0</v>
      </c>
      <c r="DK43" s="35">
        <f>COUNTIF(E43:CU43,"КУБ")</f>
        <v>0</v>
      </c>
      <c r="DL43" s="35">
        <f>COUNTIF(E43:CU43,"МУЗ")</f>
        <v>0</v>
      </c>
      <c r="DM43" s="35">
        <f>COUNTIF(E43:CU43,"ОБЗ")</f>
        <v>0</v>
      </c>
      <c r="DN43" s="35">
        <f>COUNTIF(E43:CU43,"ТЕХ")</f>
        <v>0</v>
      </c>
      <c r="DO43" s="36">
        <f>COUNTIF(E43:CU43,"ФЗР")</f>
        <v>0</v>
      </c>
      <c r="DP43" s="31">
        <f>SUM(CV43:DO43)</f>
        <v>14</v>
      </c>
    </row>
    <row r="44" spans="1:120" ht="18" customHeight="1" x14ac:dyDescent="0.3">
      <c r="A44" s="38"/>
      <c r="B44" s="46"/>
      <c r="D44" s="41" t="s">
        <v>89</v>
      </c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5"/>
      <c r="S44" s="25" t="s">
        <v>10</v>
      </c>
      <c r="T44" s="25"/>
      <c r="U44" s="25"/>
      <c r="V44" s="25"/>
      <c r="W44" s="25"/>
      <c r="X44" s="25"/>
      <c r="Y44" s="25"/>
      <c r="Z44" s="25"/>
      <c r="AA44" s="25" t="s">
        <v>21</v>
      </c>
      <c r="AB44" s="25"/>
      <c r="AC44" s="25"/>
      <c r="AD44" s="25" t="s">
        <v>8</v>
      </c>
      <c r="AE44" s="25"/>
      <c r="AF44" s="25" t="s">
        <v>8</v>
      </c>
      <c r="AG44" s="25" t="s">
        <v>11</v>
      </c>
      <c r="AH44" s="25"/>
      <c r="AI44" s="25" t="s">
        <v>11</v>
      </c>
      <c r="AJ44" s="25"/>
      <c r="AK44" s="25" t="s">
        <v>19</v>
      </c>
      <c r="AL44" s="25"/>
      <c r="AM44" s="25"/>
      <c r="AN44" s="25"/>
      <c r="AO44" s="25"/>
      <c r="AP44" s="25"/>
      <c r="AQ44" s="25"/>
      <c r="AR44" s="25"/>
      <c r="AS44" s="25" t="s">
        <v>21</v>
      </c>
      <c r="AT44" s="25"/>
      <c r="AU44" s="25"/>
      <c r="AV44" s="25"/>
      <c r="AW44" s="25"/>
      <c r="AX44" s="25"/>
      <c r="AY44" s="25" t="s">
        <v>18</v>
      </c>
      <c r="AZ44" s="25"/>
      <c r="BA44" s="25"/>
      <c r="BB44" s="25"/>
      <c r="BC44" s="25" t="s">
        <v>11</v>
      </c>
      <c r="BD44" s="25"/>
      <c r="BE44" s="25"/>
      <c r="BF44" s="25"/>
      <c r="BG44" s="25"/>
      <c r="BH44" s="25"/>
      <c r="BI44" s="25"/>
      <c r="BJ44" s="25" t="s">
        <v>11</v>
      </c>
      <c r="BK44" s="25"/>
      <c r="BL44" s="25"/>
      <c r="BM44" s="25"/>
      <c r="BN44" s="25"/>
      <c r="BO44" s="25"/>
      <c r="BP44" s="25" t="s">
        <v>21</v>
      </c>
      <c r="BQ44" s="25"/>
      <c r="BR44" s="25"/>
      <c r="BS44" s="25"/>
      <c r="BT44" s="25" t="s">
        <v>19</v>
      </c>
      <c r="BU44" s="25"/>
      <c r="BV44" s="25" t="s">
        <v>10</v>
      </c>
      <c r="BW44" s="25"/>
      <c r="BX44" s="25" t="s">
        <v>11</v>
      </c>
      <c r="BY44" s="25"/>
      <c r="BZ44" s="25"/>
      <c r="CA44" s="25"/>
      <c r="CB44" s="25"/>
      <c r="CC44" s="25"/>
      <c r="CD44" s="25"/>
      <c r="CE44" s="25"/>
      <c r="CF44" s="25"/>
      <c r="CG44" s="25" t="s">
        <v>17</v>
      </c>
      <c r="CH44" s="25"/>
      <c r="CI44" s="25" t="s">
        <v>20</v>
      </c>
      <c r="CJ44" s="25"/>
      <c r="CK44" s="25"/>
      <c r="CL44" s="25"/>
      <c r="CM44" s="25"/>
      <c r="CN44" s="25" t="s">
        <v>21</v>
      </c>
      <c r="CO44" s="25"/>
      <c r="CP44" s="25"/>
      <c r="CQ44" s="25" t="s">
        <v>11</v>
      </c>
      <c r="CR44" s="25"/>
      <c r="CS44" s="25"/>
      <c r="CT44" s="25"/>
      <c r="CU44" s="26"/>
      <c r="CV44" s="47">
        <f t="shared" si="0"/>
        <v>2</v>
      </c>
      <c r="CW44" s="48">
        <f t="shared" si="1"/>
        <v>6</v>
      </c>
      <c r="CX44" s="49">
        <f t="shared" si="2"/>
        <v>0</v>
      </c>
      <c r="CY44" s="49">
        <f t="shared" si="3"/>
        <v>0</v>
      </c>
      <c r="CZ44" s="49">
        <f t="shared" si="4"/>
        <v>0</v>
      </c>
      <c r="DA44" s="49">
        <f t="shared" si="5"/>
        <v>0</v>
      </c>
      <c r="DB44" s="49">
        <f t="shared" si="6"/>
        <v>0</v>
      </c>
      <c r="DC44" s="49">
        <f t="shared" si="7"/>
        <v>1</v>
      </c>
      <c r="DD44" s="49">
        <f t="shared" si="8"/>
        <v>1</v>
      </c>
      <c r="DE44" s="49">
        <f t="shared" si="9"/>
        <v>2</v>
      </c>
      <c r="DF44" s="49">
        <f t="shared" si="10"/>
        <v>1</v>
      </c>
      <c r="DG44" s="49">
        <f t="shared" si="11"/>
        <v>4</v>
      </c>
      <c r="DH44" s="49">
        <f t="shared" si="12"/>
        <v>0</v>
      </c>
      <c r="DI44" s="49">
        <f>COUNTIF(E44:CU44,"ОКР")</f>
        <v>0</v>
      </c>
      <c r="DJ44" s="49">
        <f>COUNTIF(E44:CU44,"ИЗО")</f>
        <v>0</v>
      </c>
      <c r="DK44" s="49">
        <f>COUNTIF(E44:CU44,"КУБ")</f>
        <v>0</v>
      </c>
      <c r="DL44" s="49">
        <f>COUNTIF(E44:CU44,"МУЗ")</f>
        <v>0</v>
      </c>
      <c r="DM44" s="49">
        <f>COUNTIF(E44:CU44,"ОБЗ")</f>
        <v>0</v>
      </c>
      <c r="DN44" s="49">
        <f>COUNTIF(E44:CU44,"ТЕХ")</f>
        <v>0</v>
      </c>
      <c r="DO44" s="50">
        <f>COUNTIF(E44:CU44,"ФЗР")</f>
        <v>0</v>
      </c>
      <c r="DP44" s="31">
        <f>SUM(CV44:DO44)</f>
        <v>17</v>
      </c>
    </row>
    <row r="45" spans="1:120" s="51" customFormat="1" ht="15.75" customHeight="1" x14ac:dyDescent="0.3">
      <c r="A45" s="52"/>
      <c r="B45" s="53"/>
      <c r="D45" s="3"/>
      <c r="E45" s="54">
        <v>2</v>
      </c>
      <c r="F45" s="54">
        <v>3</v>
      </c>
      <c r="G45" s="54">
        <v>4</v>
      </c>
      <c r="H45" s="54">
        <v>5</v>
      </c>
      <c r="I45" s="54">
        <v>6</v>
      </c>
      <c r="J45" s="54">
        <v>7</v>
      </c>
      <c r="K45" s="54">
        <v>9</v>
      </c>
      <c r="L45" s="54">
        <v>10</v>
      </c>
      <c r="M45" s="54">
        <v>11</v>
      </c>
      <c r="N45" s="54">
        <v>12</v>
      </c>
      <c r="O45" s="54">
        <v>13</v>
      </c>
      <c r="P45" s="54">
        <v>14</v>
      </c>
      <c r="Q45" s="54">
        <v>16</v>
      </c>
      <c r="R45" s="54">
        <v>17</v>
      </c>
      <c r="S45" s="54">
        <v>18</v>
      </c>
      <c r="T45" s="54">
        <v>19</v>
      </c>
      <c r="U45" s="54">
        <v>20</v>
      </c>
      <c r="V45" s="54">
        <v>21</v>
      </c>
      <c r="W45" s="54">
        <v>23</v>
      </c>
      <c r="X45" s="54">
        <v>24</v>
      </c>
      <c r="Y45" s="54">
        <v>25</v>
      </c>
      <c r="Z45" s="54">
        <v>26</v>
      </c>
      <c r="AA45" s="54">
        <v>27</v>
      </c>
      <c r="AB45" s="54">
        <v>28</v>
      </c>
      <c r="AC45" s="54">
        <v>30</v>
      </c>
      <c r="AD45" s="54">
        <v>1</v>
      </c>
      <c r="AE45" s="54">
        <v>2</v>
      </c>
      <c r="AF45" s="54">
        <v>3</v>
      </c>
      <c r="AG45" s="54">
        <v>4</v>
      </c>
      <c r="AH45" s="54">
        <v>5</v>
      </c>
      <c r="AI45" s="54">
        <v>7</v>
      </c>
      <c r="AJ45" s="54">
        <v>8</v>
      </c>
      <c r="AK45" s="54">
        <v>9</v>
      </c>
      <c r="AL45" s="54">
        <v>10</v>
      </c>
      <c r="AM45" s="54">
        <v>11</v>
      </c>
      <c r="AN45" s="54">
        <v>12</v>
      </c>
      <c r="AO45" s="54">
        <v>14</v>
      </c>
      <c r="AP45" s="54">
        <v>15</v>
      </c>
      <c r="AQ45" s="55">
        <v>16</v>
      </c>
      <c r="AR45" s="54">
        <v>17</v>
      </c>
      <c r="AS45" s="54">
        <v>18</v>
      </c>
      <c r="AT45" s="54">
        <v>19</v>
      </c>
      <c r="AU45" s="54">
        <v>21</v>
      </c>
      <c r="AV45" s="54">
        <v>22</v>
      </c>
      <c r="AW45" s="54">
        <v>23</v>
      </c>
      <c r="AX45" s="54">
        <v>24</v>
      </c>
      <c r="AY45" s="54">
        <v>25</v>
      </c>
      <c r="AZ45" s="54">
        <v>26</v>
      </c>
      <c r="BA45" s="54">
        <v>5</v>
      </c>
      <c r="BB45" s="54">
        <v>6</v>
      </c>
      <c r="BC45" s="54">
        <v>7</v>
      </c>
      <c r="BD45" s="54">
        <v>8</v>
      </c>
      <c r="BE45" s="54">
        <v>9</v>
      </c>
      <c r="BF45" s="54">
        <v>11</v>
      </c>
      <c r="BG45" s="54">
        <v>12</v>
      </c>
      <c r="BH45" s="54">
        <v>13</v>
      </c>
      <c r="BI45" s="54">
        <v>14</v>
      </c>
      <c r="BJ45" s="54">
        <v>15</v>
      </c>
      <c r="BK45" s="54">
        <v>16</v>
      </c>
      <c r="BL45" s="54">
        <v>18</v>
      </c>
      <c r="BM45" s="54">
        <v>19</v>
      </c>
      <c r="BN45" s="54">
        <v>20</v>
      </c>
      <c r="BO45" s="54">
        <v>21</v>
      </c>
      <c r="BP45" s="54">
        <v>22</v>
      </c>
      <c r="BQ45" s="54">
        <v>23</v>
      </c>
      <c r="BR45" s="54">
        <v>25</v>
      </c>
      <c r="BS45" s="54">
        <v>26</v>
      </c>
      <c r="BT45" s="54">
        <v>27</v>
      </c>
      <c r="BU45" s="54">
        <v>28</v>
      </c>
      <c r="BV45" s="54">
        <v>29</v>
      </c>
      <c r="BW45" s="54">
        <v>30</v>
      </c>
      <c r="BX45" s="54">
        <v>2</v>
      </c>
      <c r="BY45" s="54">
        <v>3</v>
      </c>
      <c r="BZ45" s="54">
        <v>4</v>
      </c>
      <c r="CA45" s="54">
        <v>5</v>
      </c>
      <c r="CB45" s="54">
        <v>6</v>
      </c>
      <c r="CC45" s="54">
        <v>7</v>
      </c>
      <c r="CD45" s="54">
        <v>9</v>
      </c>
      <c r="CE45" s="54">
        <v>10</v>
      </c>
      <c r="CF45" s="54">
        <v>11</v>
      </c>
      <c r="CG45" s="54">
        <v>12</v>
      </c>
      <c r="CH45" s="54">
        <v>13</v>
      </c>
      <c r="CI45" s="54">
        <v>14</v>
      </c>
      <c r="CJ45" s="54">
        <v>16</v>
      </c>
      <c r="CK45" s="54">
        <v>17</v>
      </c>
      <c r="CL45" s="54">
        <v>18</v>
      </c>
      <c r="CM45" s="54">
        <v>19</v>
      </c>
      <c r="CN45" s="54">
        <v>20</v>
      </c>
      <c r="CO45" s="54">
        <v>21</v>
      </c>
      <c r="CP45" s="54">
        <v>23</v>
      </c>
      <c r="CQ45" s="54">
        <v>24</v>
      </c>
      <c r="CR45" s="54">
        <v>25</v>
      </c>
      <c r="CS45" s="54">
        <v>26</v>
      </c>
      <c r="CT45" s="54">
        <v>27</v>
      </c>
      <c r="CU45" s="55">
        <v>28</v>
      </c>
      <c r="CV45" s="56"/>
      <c r="CW45" s="56"/>
      <c r="CX45" s="56"/>
      <c r="CY45" s="56"/>
      <c r="CZ45" s="56"/>
      <c r="DA45" s="56"/>
      <c r="DB45" s="56"/>
      <c r="DC45" s="56"/>
      <c r="DD45" s="56"/>
      <c r="DE45" s="56"/>
      <c r="DF45" s="56"/>
      <c r="DG45" s="56"/>
      <c r="DH45" s="56"/>
      <c r="DI45" s="57"/>
      <c r="DJ45" s="57"/>
      <c r="DK45" s="57"/>
      <c r="DL45" s="57"/>
      <c r="DM45" s="57"/>
      <c r="DN45" s="57"/>
      <c r="DO45" s="58"/>
      <c r="DP45" s="59">
        <f>SUM(DP9:DP44)</f>
        <v>416</v>
      </c>
    </row>
    <row r="46" spans="1:120" s="3" customFormat="1" ht="16.2" customHeight="1" x14ac:dyDescent="0.25">
      <c r="B46" s="60"/>
      <c r="E46" s="76" t="s">
        <v>2</v>
      </c>
      <c r="F46" s="76"/>
      <c r="G46" s="76"/>
      <c r="H46" s="76"/>
      <c r="I46" s="76"/>
      <c r="J46" s="76"/>
      <c r="K46" s="76"/>
      <c r="L46" s="76"/>
      <c r="M46" s="76"/>
      <c r="N46" s="76"/>
      <c r="O46" s="76"/>
      <c r="P46" s="76"/>
      <c r="Q46" s="76"/>
      <c r="R46" s="76"/>
      <c r="S46" s="76"/>
      <c r="T46" s="76"/>
      <c r="U46" s="76"/>
      <c r="V46" s="76"/>
      <c r="W46" s="76"/>
      <c r="X46" s="76"/>
      <c r="Y46" s="76"/>
      <c r="Z46" s="76"/>
      <c r="AA46" s="76"/>
      <c r="AB46" s="76"/>
      <c r="AC46" s="76"/>
      <c r="AD46" s="77" t="s">
        <v>3</v>
      </c>
      <c r="AE46" s="77"/>
      <c r="AF46" s="77"/>
      <c r="AG46" s="77"/>
      <c r="AH46" s="77"/>
      <c r="AI46" s="77"/>
      <c r="AJ46" s="77"/>
      <c r="AK46" s="77"/>
      <c r="AL46" s="77"/>
      <c r="AM46" s="77"/>
      <c r="AN46" s="77"/>
      <c r="AO46" s="77"/>
      <c r="AP46" s="77"/>
      <c r="AQ46" s="77"/>
      <c r="AR46" s="77"/>
      <c r="AS46" s="77"/>
      <c r="AT46" s="77"/>
      <c r="AU46" s="77"/>
      <c r="AV46" s="77"/>
      <c r="AW46" s="77"/>
      <c r="AX46" s="77"/>
      <c r="AY46" s="77"/>
      <c r="AZ46" s="77"/>
      <c r="BA46" s="78" t="s">
        <v>4</v>
      </c>
      <c r="BB46" s="78"/>
      <c r="BC46" s="78"/>
      <c r="BD46" s="78"/>
      <c r="BE46" s="78"/>
      <c r="BF46" s="78"/>
      <c r="BG46" s="78"/>
      <c r="BH46" s="78"/>
      <c r="BI46" s="78"/>
      <c r="BJ46" s="78"/>
      <c r="BK46" s="78"/>
      <c r="BL46" s="78"/>
      <c r="BM46" s="78"/>
      <c r="BN46" s="78"/>
      <c r="BO46" s="78"/>
      <c r="BP46" s="78"/>
      <c r="BQ46" s="78"/>
      <c r="BR46" s="78"/>
      <c r="BS46" s="78"/>
      <c r="BT46" s="78"/>
      <c r="BU46" s="78"/>
      <c r="BV46" s="78"/>
      <c r="BW46" s="78"/>
      <c r="BX46" s="79" t="s">
        <v>5</v>
      </c>
      <c r="BY46" s="79"/>
      <c r="BZ46" s="79"/>
      <c r="CA46" s="79"/>
      <c r="CB46" s="79"/>
      <c r="CC46" s="79"/>
      <c r="CD46" s="79"/>
      <c r="CE46" s="79"/>
      <c r="CF46" s="79"/>
      <c r="CG46" s="79"/>
      <c r="CH46" s="79"/>
      <c r="CI46" s="79"/>
      <c r="CJ46" s="79"/>
      <c r="CK46" s="79"/>
      <c r="CL46" s="79"/>
      <c r="CM46" s="79"/>
      <c r="CN46" s="79"/>
      <c r="CO46" s="79"/>
      <c r="CP46" s="79"/>
      <c r="CQ46" s="79"/>
      <c r="CR46" s="79"/>
      <c r="CS46" s="79"/>
      <c r="CT46" s="79"/>
      <c r="CU46" s="80"/>
      <c r="CV46" s="61">
        <f t="shared" ref="CV46:DO46" si="26">SUM(CV9:CV44)</f>
        <v>119</v>
      </c>
      <c r="CW46" s="61">
        <f t="shared" si="26"/>
        <v>138</v>
      </c>
      <c r="CX46" s="61">
        <f t="shared" si="26"/>
        <v>0</v>
      </c>
      <c r="CY46" s="61">
        <f t="shared" si="26"/>
        <v>0</v>
      </c>
      <c r="CZ46" s="61">
        <f t="shared" si="26"/>
        <v>4</v>
      </c>
      <c r="DA46" s="61">
        <f t="shared" si="26"/>
        <v>0</v>
      </c>
      <c r="DB46" s="61">
        <f t="shared" si="26"/>
        <v>0</v>
      </c>
      <c r="DC46" s="61">
        <f t="shared" si="26"/>
        <v>5</v>
      </c>
      <c r="DD46" s="61">
        <f t="shared" si="26"/>
        <v>2</v>
      </c>
      <c r="DE46" s="61">
        <f t="shared" si="26"/>
        <v>18</v>
      </c>
      <c r="DF46" s="61">
        <f t="shared" si="26"/>
        <v>16</v>
      </c>
      <c r="DG46" s="61">
        <f t="shared" si="26"/>
        <v>104</v>
      </c>
      <c r="DH46" s="61">
        <f t="shared" si="26"/>
        <v>10</v>
      </c>
      <c r="DI46" s="61">
        <f t="shared" si="26"/>
        <v>0</v>
      </c>
      <c r="DJ46" s="61">
        <f t="shared" si="26"/>
        <v>0</v>
      </c>
      <c r="DK46" s="61">
        <f t="shared" si="26"/>
        <v>0</v>
      </c>
      <c r="DL46" s="61">
        <f t="shared" si="26"/>
        <v>0</v>
      </c>
      <c r="DM46" s="61">
        <f t="shared" si="26"/>
        <v>0</v>
      </c>
      <c r="DN46" s="61">
        <f t="shared" si="26"/>
        <v>0</v>
      </c>
      <c r="DO46" s="61">
        <f t="shared" si="26"/>
        <v>0</v>
      </c>
      <c r="DP46" s="61">
        <f>SUM(CV46:DO46)</f>
        <v>416</v>
      </c>
    </row>
    <row r="47" spans="1:120" ht="58.2" customHeight="1" x14ac:dyDescent="0.3">
      <c r="A47" s="62" t="s">
        <v>90</v>
      </c>
      <c r="DN47" s="5"/>
      <c r="DP47" s="63"/>
    </row>
    <row r="48" spans="1:120" ht="15.75" customHeight="1" x14ac:dyDescent="0.3">
      <c r="DP48" s="63"/>
    </row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</sheetData>
  <sortState ref="A2:CW43">
    <sortCondition ref="A2:A43"/>
  </sortState>
  <mergeCells count="17">
    <mergeCell ref="E46:AC46"/>
    <mergeCell ref="AD46:AZ46"/>
    <mergeCell ref="BA46:BW46"/>
    <mergeCell ref="BX46:CU46"/>
    <mergeCell ref="F3:M3"/>
    <mergeCell ref="AI4:AV4"/>
    <mergeCell ref="E7:AC7"/>
    <mergeCell ref="AD7:AZ7"/>
    <mergeCell ref="BA7:BW7"/>
    <mergeCell ref="BX7:CU7"/>
    <mergeCell ref="CV7:DO7"/>
    <mergeCell ref="A1:B1"/>
    <mergeCell ref="F2:I2"/>
    <mergeCell ref="F4:M4"/>
    <mergeCell ref="Q4:AH4"/>
    <mergeCell ref="F5:M5"/>
    <mergeCell ref="Q5:AF5"/>
  </mergeCells>
  <dataValidations count="1">
    <dataValidation type="list" allowBlank="1" showInputMessage="1" showErrorMessage="1" sqref="E9:CU24 E41:CU44 BS39:CU40 E40:BQ40 E39:BR39 P38:CU38 F38:G38 G27:CU27 E27 E28:CU37 E26:CU26 G25:CU25 E25">
      <formula1>$B$8:$B$30</formula1>
    </dataValidation>
  </dataValidations>
  <pageMargins left="0.7" right="0.7" top="1.1437499999999998" bottom="1.1437499999999998" header="0.75" footer="0.75"/>
  <pageSetup paperSize="9" scale="45" fitToWidth="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8" x14ac:dyDescent="0.25"/>
  <sheetData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mamamonte</dc:creator>
  <cp:lastModifiedBy>Пользователь</cp:lastModifiedBy>
  <cp:revision>42</cp:revision>
  <dcterms:created xsi:type="dcterms:W3CDTF">2021-09-20T17:47:09Z</dcterms:created>
  <dcterms:modified xsi:type="dcterms:W3CDTF">2024-09-11T08:19:51Z</dcterms:modified>
</cp:coreProperties>
</file>