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0892" windowHeight="9096" tabRatio="583"/>
  </bookViews>
  <sheets>
    <sheet name="график" sheetId="1" r:id="rId1"/>
    <sheet name="кол-во часов" sheetId="2" r:id="rId2"/>
    <sheet name="инструкция" sheetId="3" r:id="rId3"/>
  </sheets>
  <calcPr calcId="152511" iterateDelta="1E-4"/>
</workbook>
</file>

<file path=xl/calcChain.xml><?xml version="1.0" encoding="utf-8"?>
<calcChain xmlns="http://schemas.openxmlformats.org/spreadsheetml/2006/main">
  <c r="EF27" i="1" l="1"/>
  <c r="ED45" i="1"/>
  <c r="EC43" i="1" l="1"/>
  <c r="EY43" i="1" s="1"/>
  <c r="EC44" i="1"/>
  <c r="EY44" i="1" s="1"/>
  <c r="EB43" i="1"/>
  <c r="EX43" i="1" s="1"/>
  <c r="EB44" i="1"/>
  <c r="EX44" i="1" s="1"/>
  <c r="EA43" i="1"/>
  <c r="EW43" i="1" s="1"/>
  <c r="EA44" i="1"/>
  <c r="EW44" i="1" s="1"/>
  <c r="DZ43" i="1"/>
  <c r="EV43" i="1" s="1"/>
  <c r="DZ44" i="1"/>
  <c r="EV44" i="1" s="1"/>
  <c r="DY43" i="1"/>
  <c r="EU43" i="1" s="1"/>
  <c r="DY44" i="1"/>
  <c r="EU44" i="1" s="1"/>
  <c r="DX43" i="1"/>
  <c r="ET43" i="1" s="1"/>
  <c r="DX44" i="1"/>
  <c r="ET44" i="1" s="1"/>
  <c r="DW43" i="1"/>
  <c r="ES43" i="1" s="1"/>
  <c r="DW44" i="1"/>
  <c r="ES44" i="1" s="1"/>
  <c r="DV43" i="1"/>
  <c r="ER43" i="1" s="1"/>
  <c r="DV44" i="1"/>
  <c r="ER44" i="1" s="1"/>
  <c r="DU43" i="1"/>
  <c r="EQ43" i="1" s="1"/>
  <c r="DU44" i="1"/>
  <c r="DT43" i="1"/>
  <c r="EP43" i="1" s="1"/>
  <c r="DT44" i="1"/>
  <c r="DS43" i="1"/>
  <c r="DS44" i="1"/>
  <c r="DR43" i="1"/>
  <c r="EN43" i="1" s="1"/>
  <c r="DR44" i="1"/>
  <c r="DQ43" i="1"/>
  <c r="EM43" i="1" s="1"/>
  <c r="DQ44" i="1"/>
  <c r="DP43" i="1"/>
  <c r="EL43" i="1" s="1"/>
  <c r="DP44" i="1"/>
  <c r="DO43" i="1"/>
  <c r="EK43" i="1" s="1"/>
  <c r="DO44" i="1"/>
  <c r="EK44" i="1" s="1"/>
  <c r="DN43" i="1"/>
  <c r="EJ43" i="1" s="1"/>
  <c r="DN44" i="1"/>
  <c r="DM43" i="1"/>
  <c r="EI43" i="1" s="1"/>
  <c r="DM44" i="1"/>
  <c r="DL43" i="1"/>
  <c r="EH43" i="1" s="1"/>
  <c r="DL44" i="1"/>
  <c r="EH44" i="1" s="1"/>
  <c r="DK43" i="1"/>
  <c r="EG43" i="1" s="1"/>
  <c r="DK44" i="1"/>
  <c r="EG44" i="1" s="1"/>
  <c r="DJ43" i="1"/>
  <c r="EF43" i="1" s="1"/>
  <c r="DJ44" i="1"/>
  <c r="EF44" i="1" s="1"/>
  <c r="DI43" i="1"/>
  <c r="EE43" i="1" s="1"/>
  <c r="DI44" i="1"/>
  <c r="DH43" i="1"/>
  <c r="ED43" i="1" s="1"/>
  <c r="DH44" i="1"/>
  <c r="EC45" i="1"/>
  <c r="EY45" i="1" s="1"/>
  <c r="EB45" i="1"/>
  <c r="EX45" i="1" s="1"/>
  <c r="EA45" i="1"/>
  <c r="EW45" i="1" s="1"/>
  <c r="DZ45" i="1"/>
  <c r="EV45" i="1" s="1"/>
  <c r="DY45" i="1"/>
  <c r="EU45" i="1" s="1"/>
  <c r="DX45" i="1"/>
  <c r="ET45" i="1" s="1"/>
  <c r="DW45" i="1"/>
  <c r="ES45" i="1" s="1"/>
  <c r="ER45" i="1"/>
  <c r="EQ45" i="1"/>
  <c r="EP45" i="1"/>
  <c r="EO45" i="1"/>
  <c r="DR45" i="1"/>
  <c r="EN45" i="1" s="1"/>
  <c r="DQ45" i="1"/>
  <c r="EM45" i="1" s="1"/>
  <c r="DP45" i="1"/>
  <c r="EL45" i="1" s="1"/>
  <c r="DO45" i="1"/>
  <c r="EK45" i="1" s="1"/>
  <c r="EJ45" i="1"/>
  <c r="DM45" i="1"/>
  <c r="EI45" i="1" s="1"/>
  <c r="DL45" i="1"/>
  <c r="EH45" i="1" s="1"/>
  <c r="DK45" i="1"/>
  <c r="EG45" i="1" s="1"/>
  <c r="DJ45" i="1"/>
  <c r="EF45" i="1" s="1"/>
  <c r="EE45" i="1"/>
  <c r="DX10" i="1" l="1"/>
  <c r="ET10" i="1" s="1"/>
  <c r="DX11" i="1"/>
  <c r="ET11" i="1" s="1"/>
  <c r="DX12" i="1"/>
  <c r="ET12" i="1" s="1"/>
  <c r="DX13" i="1"/>
  <c r="ET13" i="1" s="1"/>
  <c r="DX14" i="1"/>
  <c r="ET14" i="1" s="1"/>
  <c r="DX15" i="1"/>
  <c r="ET15" i="1" s="1"/>
  <c r="DX16" i="1"/>
  <c r="ET16" i="1" s="1"/>
  <c r="DX17" i="1"/>
  <c r="ET17" i="1" s="1"/>
  <c r="DX18" i="1"/>
  <c r="ET18" i="1" s="1"/>
  <c r="DX19" i="1"/>
  <c r="ET19" i="1" s="1"/>
  <c r="DX20" i="1"/>
  <c r="ET20" i="1" s="1"/>
  <c r="DX21" i="1"/>
  <c r="ET21" i="1" s="1"/>
  <c r="DX22" i="1"/>
  <c r="ET22" i="1" s="1"/>
  <c r="DX23" i="1"/>
  <c r="ET23" i="1" s="1"/>
  <c r="DX24" i="1"/>
  <c r="ET24" i="1" s="1"/>
  <c r="DX25" i="1"/>
  <c r="ET25" i="1" s="1"/>
  <c r="DX26" i="1"/>
  <c r="ET26" i="1" s="1"/>
  <c r="DX27" i="1"/>
  <c r="ET27" i="1" s="1"/>
  <c r="DX28" i="1"/>
  <c r="ET28" i="1" s="1"/>
  <c r="DX30" i="1"/>
  <c r="ET30" i="1" s="1"/>
  <c r="DX31" i="1"/>
  <c r="ET31" i="1" s="1"/>
  <c r="DX32" i="1"/>
  <c r="ET32" i="1" s="1"/>
  <c r="DX33" i="1"/>
  <c r="ET33" i="1" s="1"/>
  <c r="DX34" i="1"/>
  <c r="ET34" i="1" s="1"/>
  <c r="DX35" i="1"/>
  <c r="ET35" i="1" s="1"/>
  <c r="DX36" i="1"/>
  <c r="ET36" i="1" s="1"/>
  <c r="DX37" i="1"/>
  <c r="ET37" i="1" s="1"/>
  <c r="DX38" i="1"/>
  <c r="ET38" i="1" s="1"/>
  <c r="DX39" i="1"/>
  <c r="ET39" i="1" s="1"/>
  <c r="DX40" i="1"/>
  <c r="ET40" i="1" s="1"/>
  <c r="DX41" i="1"/>
  <c r="ET41" i="1" s="1"/>
  <c r="DX42" i="1"/>
  <c r="ET42" i="1" s="1"/>
  <c r="DX9" i="1"/>
  <c r="ET9" i="1" s="1"/>
  <c r="DY10" i="1"/>
  <c r="EU10" i="1" s="1"/>
  <c r="DY11" i="1"/>
  <c r="EU11" i="1" s="1"/>
  <c r="DY12" i="1"/>
  <c r="EU12" i="1" s="1"/>
  <c r="DY13" i="1"/>
  <c r="EU13" i="1" s="1"/>
  <c r="DY14" i="1"/>
  <c r="EU14" i="1" s="1"/>
  <c r="DY15" i="1"/>
  <c r="EU15" i="1" s="1"/>
  <c r="DY16" i="1"/>
  <c r="EU16" i="1" s="1"/>
  <c r="DY17" i="1"/>
  <c r="EU17" i="1" s="1"/>
  <c r="DY18" i="1"/>
  <c r="EU18" i="1" s="1"/>
  <c r="DY19" i="1"/>
  <c r="EU19" i="1" s="1"/>
  <c r="DY20" i="1"/>
  <c r="EU20" i="1" s="1"/>
  <c r="DY21" i="1"/>
  <c r="EU21" i="1" s="1"/>
  <c r="DY22" i="1"/>
  <c r="EU22" i="1" s="1"/>
  <c r="DY23" i="1"/>
  <c r="EU23" i="1" s="1"/>
  <c r="DY24" i="1"/>
  <c r="EU24" i="1" s="1"/>
  <c r="DY25" i="1"/>
  <c r="EU25" i="1" s="1"/>
  <c r="DY26" i="1"/>
  <c r="EU26" i="1" s="1"/>
  <c r="DY27" i="1"/>
  <c r="EU27" i="1" s="1"/>
  <c r="DY28" i="1"/>
  <c r="EU28" i="1" s="1"/>
  <c r="DY30" i="1"/>
  <c r="EU30" i="1" s="1"/>
  <c r="DY31" i="1"/>
  <c r="EU31" i="1" s="1"/>
  <c r="DY32" i="1"/>
  <c r="EU32" i="1" s="1"/>
  <c r="DY33" i="1"/>
  <c r="EU33" i="1" s="1"/>
  <c r="DY34" i="1"/>
  <c r="EU34" i="1" s="1"/>
  <c r="DY35" i="1"/>
  <c r="EU35" i="1" s="1"/>
  <c r="DY36" i="1"/>
  <c r="EU36" i="1" s="1"/>
  <c r="DY37" i="1"/>
  <c r="EU37" i="1" s="1"/>
  <c r="DY38" i="1"/>
  <c r="EU38" i="1" s="1"/>
  <c r="DY39" i="1"/>
  <c r="EU39" i="1" s="1"/>
  <c r="DY40" i="1"/>
  <c r="EU40" i="1" s="1"/>
  <c r="DY41" i="1"/>
  <c r="EU41" i="1" s="1"/>
  <c r="DY42" i="1"/>
  <c r="EU42" i="1" s="1"/>
  <c r="DL10" i="1"/>
  <c r="EH10" i="1" s="1"/>
  <c r="DL11" i="1"/>
  <c r="EH11" i="1" s="1"/>
  <c r="DL12" i="1"/>
  <c r="EH12" i="1" s="1"/>
  <c r="DL13" i="1"/>
  <c r="EH13" i="1" s="1"/>
  <c r="DL14" i="1"/>
  <c r="EH14" i="1" s="1"/>
  <c r="DL15" i="1"/>
  <c r="EH15" i="1" s="1"/>
  <c r="DL16" i="1"/>
  <c r="EH16" i="1" s="1"/>
  <c r="DL17" i="1"/>
  <c r="EH17" i="1" s="1"/>
  <c r="DL18" i="1"/>
  <c r="EH18" i="1" s="1"/>
  <c r="DL19" i="1"/>
  <c r="EH19" i="1" s="1"/>
  <c r="DL20" i="1"/>
  <c r="EH20" i="1" s="1"/>
  <c r="DL21" i="1"/>
  <c r="EH21" i="1" s="1"/>
  <c r="DL22" i="1"/>
  <c r="EH22" i="1" s="1"/>
  <c r="DL23" i="1"/>
  <c r="EH23" i="1" s="1"/>
  <c r="DL24" i="1"/>
  <c r="EH24" i="1" s="1"/>
  <c r="DL25" i="1"/>
  <c r="EH25" i="1" s="1"/>
  <c r="DL26" i="1"/>
  <c r="EH26" i="1" s="1"/>
  <c r="DL27" i="1"/>
  <c r="EH27" i="1" s="1"/>
  <c r="DL28" i="1"/>
  <c r="EH28" i="1" s="1"/>
  <c r="DL30" i="1"/>
  <c r="EH30" i="1" s="1"/>
  <c r="DL31" i="1"/>
  <c r="EH31" i="1" s="1"/>
  <c r="DL32" i="1"/>
  <c r="EH32" i="1" s="1"/>
  <c r="DL33" i="1"/>
  <c r="EH33" i="1" s="1"/>
  <c r="DL34" i="1"/>
  <c r="EH34" i="1" s="1"/>
  <c r="DL35" i="1"/>
  <c r="EH35" i="1" s="1"/>
  <c r="DL36" i="1"/>
  <c r="EH36" i="1" s="1"/>
  <c r="DL37" i="1"/>
  <c r="EH37" i="1" s="1"/>
  <c r="DL38" i="1"/>
  <c r="EH38" i="1" s="1"/>
  <c r="DL39" i="1"/>
  <c r="EH39" i="1" s="1"/>
  <c r="DL40" i="1"/>
  <c r="EH40" i="1" s="1"/>
  <c r="DL41" i="1"/>
  <c r="EH41" i="1" s="1"/>
  <c r="DL42" i="1"/>
  <c r="EH42" i="1" s="1"/>
  <c r="DY9" i="1"/>
  <c r="EU9" i="1" s="1"/>
  <c r="DL9" i="1"/>
  <c r="EH9" i="1" s="1"/>
  <c r="EB10" i="1"/>
  <c r="EX10" i="1" s="1"/>
  <c r="EB11" i="1"/>
  <c r="EX11" i="1" s="1"/>
  <c r="EB12" i="1"/>
  <c r="EX12" i="1" s="1"/>
  <c r="EB13" i="1"/>
  <c r="EX13" i="1" s="1"/>
  <c r="EB14" i="1"/>
  <c r="EX14" i="1" s="1"/>
  <c r="EB15" i="1"/>
  <c r="EX15" i="1" s="1"/>
  <c r="EB16" i="1"/>
  <c r="EX16" i="1" s="1"/>
  <c r="EB17" i="1"/>
  <c r="EX17" i="1" s="1"/>
  <c r="EB18" i="1"/>
  <c r="EX18" i="1" s="1"/>
  <c r="EB19" i="1"/>
  <c r="EX19" i="1" s="1"/>
  <c r="EB20" i="1"/>
  <c r="EX20" i="1" s="1"/>
  <c r="EB21" i="1"/>
  <c r="EX21" i="1" s="1"/>
  <c r="EB22" i="1"/>
  <c r="EX22" i="1" s="1"/>
  <c r="EB23" i="1"/>
  <c r="EX23" i="1" s="1"/>
  <c r="EB24" i="1"/>
  <c r="EX24" i="1" s="1"/>
  <c r="EB25" i="1"/>
  <c r="EX25" i="1" s="1"/>
  <c r="EB26" i="1"/>
  <c r="EX26" i="1" s="1"/>
  <c r="EB27" i="1"/>
  <c r="EX27" i="1" s="1"/>
  <c r="EB28" i="1"/>
  <c r="EX28" i="1" s="1"/>
  <c r="EB30" i="1"/>
  <c r="EX30" i="1" s="1"/>
  <c r="EB31" i="1"/>
  <c r="EX31" i="1" s="1"/>
  <c r="EB32" i="1"/>
  <c r="EX32" i="1" s="1"/>
  <c r="EB33" i="1"/>
  <c r="EX33" i="1" s="1"/>
  <c r="EB34" i="1"/>
  <c r="EX34" i="1" s="1"/>
  <c r="EB35" i="1"/>
  <c r="EX35" i="1" s="1"/>
  <c r="EB36" i="1"/>
  <c r="EX36" i="1" s="1"/>
  <c r="EB37" i="1"/>
  <c r="EX37" i="1" s="1"/>
  <c r="EB38" i="1"/>
  <c r="EX38" i="1" s="1"/>
  <c r="EB39" i="1"/>
  <c r="EX39" i="1" s="1"/>
  <c r="EB40" i="1"/>
  <c r="EX40" i="1" s="1"/>
  <c r="EB41" i="1"/>
  <c r="EX41" i="1" s="1"/>
  <c r="EB42" i="1"/>
  <c r="EX42" i="1" s="1"/>
  <c r="EB9" i="1"/>
  <c r="EX9" i="1" s="1"/>
  <c r="DZ10" i="1"/>
  <c r="EV10" i="1" s="1"/>
  <c r="DZ11" i="1"/>
  <c r="EV11" i="1" s="1"/>
  <c r="DZ12" i="1"/>
  <c r="EV12" i="1" s="1"/>
  <c r="DZ13" i="1"/>
  <c r="EV13" i="1" s="1"/>
  <c r="DZ14" i="1"/>
  <c r="EV14" i="1" s="1"/>
  <c r="DZ15" i="1"/>
  <c r="EV15" i="1" s="1"/>
  <c r="DZ16" i="1"/>
  <c r="EV16" i="1" s="1"/>
  <c r="DZ17" i="1"/>
  <c r="EV17" i="1" s="1"/>
  <c r="DZ18" i="1"/>
  <c r="EV18" i="1" s="1"/>
  <c r="DZ19" i="1"/>
  <c r="EV19" i="1" s="1"/>
  <c r="DZ20" i="1"/>
  <c r="EV20" i="1" s="1"/>
  <c r="DZ21" i="1"/>
  <c r="EV21" i="1" s="1"/>
  <c r="DZ22" i="1"/>
  <c r="EV22" i="1" s="1"/>
  <c r="DZ23" i="1"/>
  <c r="EV23" i="1" s="1"/>
  <c r="DZ24" i="1"/>
  <c r="EV24" i="1" s="1"/>
  <c r="DZ25" i="1"/>
  <c r="EV25" i="1" s="1"/>
  <c r="DZ26" i="1"/>
  <c r="EV26" i="1" s="1"/>
  <c r="DZ27" i="1"/>
  <c r="EV27" i="1" s="1"/>
  <c r="DZ28" i="1"/>
  <c r="EV28" i="1" s="1"/>
  <c r="DZ30" i="1"/>
  <c r="EV30" i="1" s="1"/>
  <c r="DZ31" i="1"/>
  <c r="EV31" i="1" s="1"/>
  <c r="DZ32" i="1"/>
  <c r="EV32" i="1" s="1"/>
  <c r="DZ33" i="1"/>
  <c r="EV33" i="1" s="1"/>
  <c r="DZ34" i="1"/>
  <c r="EV34" i="1" s="1"/>
  <c r="DZ35" i="1"/>
  <c r="EV35" i="1" s="1"/>
  <c r="DZ36" i="1"/>
  <c r="EV36" i="1" s="1"/>
  <c r="DZ37" i="1"/>
  <c r="EV37" i="1" s="1"/>
  <c r="DZ38" i="1"/>
  <c r="EV38" i="1" s="1"/>
  <c r="DZ39" i="1"/>
  <c r="EV39" i="1" s="1"/>
  <c r="DZ40" i="1"/>
  <c r="EV40" i="1" s="1"/>
  <c r="DZ41" i="1"/>
  <c r="EV41" i="1" s="1"/>
  <c r="DZ42" i="1"/>
  <c r="EV42" i="1" s="1"/>
  <c r="EC10" i="1"/>
  <c r="EY10" i="1" s="1"/>
  <c r="EC11" i="1"/>
  <c r="EY11" i="1" s="1"/>
  <c r="EC12" i="1"/>
  <c r="EY12" i="1" s="1"/>
  <c r="EC13" i="1"/>
  <c r="EY13" i="1" s="1"/>
  <c r="EC14" i="1"/>
  <c r="EY14" i="1" s="1"/>
  <c r="EC15" i="1"/>
  <c r="EY15" i="1" s="1"/>
  <c r="EC16" i="1"/>
  <c r="EY16" i="1" s="1"/>
  <c r="EC17" i="1"/>
  <c r="EY17" i="1" s="1"/>
  <c r="EC18" i="1"/>
  <c r="EY18" i="1" s="1"/>
  <c r="EC19" i="1"/>
  <c r="EY19" i="1" s="1"/>
  <c r="EC20" i="1"/>
  <c r="EY20" i="1" s="1"/>
  <c r="EC21" i="1"/>
  <c r="EY21" i="1" s="1"/>
  <c r="EC22" i="1"/>
  <c r="EY22" i="1" s="1"/>
  <c r="EC23" i="1"/>
  <c r="EY23" i="1" s="1"/>
  <c r="EC24" i="1"/>
  <c r="EY24" i="1" s="1"/>
  <c r="EC25" i="1"/>
  <c r="EY25" i="1" s="1"/>
  <c r="EC26" i="1"/>
  <c r="EY26" i="1" s="1"/>
  <c r="EC27" i="1"/>
  <c r="EY27" i="1" s="1"/>
  <c r="EC28" i="1"/>
  <c r="EY28" i="1" s="1"/>
  <c r="EC30" i="1"/>
  <c r="EY30" i="1" s="1"/>
  <c r="EC31" i="1"/>
  <c r="EY31" i="1" s="1"/>
  <c r="EC32" i="1"/>
  <c r="EY32" i="1" s="1"/>
  <c r="EC33" i="1"/>
  <c r="EY33" i="1" s="1"/>
  <c r="EC34" i="1"/>
  <c r="EY34" i="1" s="1"/>
  <c r="EC35" i="1"/>
  <c r="EY35" i="1" s="1"/>
  <c r="EC36" i="1"/>
  <c r="EY36" i="1" s="1"/>
  <c r="EC37" i="1"/>
  <c r="EY37" i="1" s="1"/>
  <c r="EC38" i="1"/>
  <c r="EY38" i="1" s="1"/>
  <c r="EC39" i="1"/>
  <c r="EY39" i="1" s="1"/>
  <c r="EC40" i="1"/>
  <c r="EY40" i="1" s="1"/>
  <c r="EC41" i="1"/>
  <c r="EY41" i="1" s="1"/>
  <c r="EC42" i="1"/>
  <c r="EY42" i="1" s="1"/>
  <c r="DZ9" i="1"/>
  <c r="EV9" i="1" s="1"/>
  <c r="EC9" i="1"/>
  <c r="EY9" i="1" s="1"/>
  <c r="EA10" i="1"/>
  <c r="EW10" i="1" s="1"/>
  <c r="EA11" i="1"/>
  <c r="EW11" i="1" s="1"/>
  <c r="EA12" i="1"/>
  <c r="EW12" i="1" s="1"/>
  <c r="EA13" i="1"/>
  <c r="EW13" i="1" s="1"/>
  <c r="EA14" i="1"/>
  <c r="EW14" i="1" s="1"/>
  <c r="EA15" i="1"/>
  <c r="EW15" i="1" s="1"/>
  <c r="EA16" i="1"/>
  <c r="EW16" i="1" s="1"/>
  <c r="EA17" i="1"/>
  <c r="EW17" i="1" s="1"/>
  <c r="EA18" i="1"/>
  <c r="EW18" i="1" s="1"/>
  <c r="EA19" i="1"/>
  <c r="EW19" i="1" s="1"/>
  <c r="EA20" i="1"/>
  <c r="EW20" i="1" s="1"/>
  <c r="EA21" i="1"/>
  <c r="EW21" i="1" s="1"/>
  <c r="EA22" i="1"/>
  <c r="EW22" i="1" s="1"/>
  <c r="EA23" i="1"/>
  <c r="EW23" i="1" s="1"/>
  <c r="EA24" i="1"/>
  <c r="EW24" i="1" s="1"/>
  <c r="EA25" i="1"/>
  <c r="EW25" i="1" s="1"/>
  <c r="EA26" i="1"/>
  <c r="EW26" i="1" s="1"/>
  <c r="EA27" i="1"/>
  <c r="EW27" i="1" s="1"/>
  <c r="EA28" i="1"/>
  <c r="EW28" i="1" s="1"/>
  <c r="EA30" i="1"/>
  <c r="EW30" i="1" s="1"/>
  <c r="EA31" i="1"/>
  <c r="EW31" i="1" s="1"/>
  <c r="EA32" i="1"/>
  <c r="EW32" i="1" s="1"/>
  <c r="EA33" i="1"/>
  <c r="EW33" i="1" s="1"/>
  <c r="EA34" i="1"/>
  <c r="EW34" i="1" s="1"/>
  <c r="EA35" i="1"/>
  <c r="EW35" i="1" s="1"/>
  <c r="EA36" i="1"/>
  <c r="EW36" i="1" s="1"/>
  <c r="EA37" i="1"/>
  <c r="EW37" i="1" s="1"/>
  <c r="EA38" i="1"/>
  <c r="EW38" i="1" s="1"/>
  <c r="EA39" i="1"/>
  <c r="EW39" i="1" s="1"/>
  <c r="EA40" i="1"/>
  <c r="EW40" i="1" s="1"/>
  <c r="EA41" i="1"/>
  <c r="EW41" i="1" s="1"/>
  <c r="EA42" i="1"/>
  <c r="EW42" i="1" s="1"/>
  <c r="EA9" i="1"/>
  <c r="EW9" i="1" s="1"/>
  <c r="DQ10" i="1"/>
  <c r="EM10" i="1" s="1"/>
  <c r="DQ11" i="1"/>
  <c r="EM11" i="1" s="1"/>
  <c r="DQ12" i="1"/>
  <c r="EM12" i="1" s="1"/>
  <c r="DQ13" i="1"/>
  <c r="EM13" i="1" s="1"/>
  <c r="DQ14" i="1"/>
  <c r="EM14" i="1" s="1"/>
  <c r="DQ15" i="1"/>
  <c r="EM15" i="1" s="1"/>
  <c r="DQ16" i="1"/>
  <c r="EM16" i="1" s="1"/>
  <c r="DQ17" i="1"/>
  <c r="EM17" i="1" s="1"/>
  <c r="DQ18" i="1"/>
  <c r="EM18" i="1" s="1"/>
  <c r="DQ19" i="1"/>
  <c r="EM19" i="1" s="1"/>
  <c r="DQ20" i="1"/>
  <c r="EM20" i="1" s="1"/>
  <c r="DQ21" i="1"/>
  <c r="EM21" i="1" s="1"/>
  <c r="DQ22" i="1"/>
  <c r="EM22" i="1" s="1"/>
  <c r="DQ23" i="1"/>
  <c r="EM23" i="1" s="1"/>
  <c r="DQ24" i="1"/>
  <c r="EM24" i="1" s="1"/>
  <c r="DQ25" i="1"/>
  <c r="EM25" i="1" s="1"/>
  <c r="DQ26" i="1"/>
  <c r="EM26" i="1" s="1"/>
  <c r="DQ27" i="1"/>
  <c r="EM27" i="1" s="1"/>
  <c r="DQ28" i="1"/>
  <c r="EM28" i="1" s="1"/>
  <c r="DQ30" i="1"/>
  <c r="EM30" i="1" s="1"/>
  <c r="DQ31" i="1"/>
  <c r="EM31" i="1" s="1"/>
  <c r="DQ32" i="1"/>
  <c r="EM32" i="1" s="1"/>
  <c r="DQ33" i="1"/>
  <c r="EM33" i="1" s="1"/>
  <c r="DQ34" i="1"/>
  <c r="EM34" i="1" s="1"/>
  <c r="DQ35" i="1"/>
  <c r="EM35" i="1" s="1"/>
  <c r="DQ36" i="1"/>
  <c r="EM36" i="1" s="1"/>
  <c r="DQ37" i="1"/>
  <c r="EM37" i="1" s="1"/>
  <c r="DQ38" i="1"/>
  <c r="EM38" i="1" s="1"/>
  <c r="DQ39" i="1"/>
  <c r="EM39" i="1" s="1"/>
  <c r="DQ40" i="1"/>
  <c r="EM40" i="1" s="1"/>
  <c r="DQ41" i="1"/>
  <c r="EM41" i="1" s="1"/>
  <c r="DQ42" i="1"/>
  <c r="EM42" i="1" s="1"/>
  <c r="DQ9" i="1"/>
  <c r="EM9" i="1" s="1"/>
  <c r="DV10" i="1"/>
  <c r="ER10" i="1" s="1"/>
  <c r="DV11" i="1"/>
  <c r="ER11" i="1" s="1"/>
  <c r="DV12" i="1"/>
  <c r="ER12" i="1" s="1"/>
  <c r="DV13" i="1"/>
  <c r="ER13" i="1" s="1"/>
  <c r="DV14" i="1"/>
  <c r="ER14" i="1" s="1"/>
  <c r="DV15" i="1"/>
  <c r="ER15" i="1" s="1"/>
  <c r="DV16" i="1"/>
  <c r="ER16" i="1" s="1"/>
  <c r="DV17" i="1"/>
  <c r="ER17" i="1" s="1"/>
  <c r="DV18" i="1"/>
  <c r="ER18" i="1" s="1"/>
  <c r="DV19" i="1"/>
  <c r="ER19" i="1" s="1"/>
  <c r="DV20" i="1"/>
  <c r="ER20" i="1" s="1"/>
  <c r="DV21" i="1"/>
  <c r="ER21" i="1" s="1"/>
  <c r="DV22" i="1"/>
  <c r="ER22" i="1" s="1"/>
  <c r="DV23" i="1"/>
  <c r="ER23" i="1" s="1"/>
  <c r="DV24" i="1"/>
  <c r="ER24" i="1" s="1"/>
  <c r="DV25" i="1"/>
  <c r="ER25" i="1" s="1"/>
  <c r="DV26" i="1"/>
  <c r="ER26" i="1" s="1"/>
  <c r="DV27" i="1"/>
  <c r="ER27" i="1" s="1"/>
  <c r="DV28" i="1"/>
  <c r="ER28" i="1" s="1"/>
  <c r="DV30" i="1"/>
  <c r="ER30" i="1" s="1"/>
  <c r="ER31" i="1"/>
  <c r="ER32" i="1"/>
  <c r="ER33" i="1"/>
  <c r="ER34" i="1"/>
  <c r="ER35" i="1"/>
  <c r="DV36" i="1"/>
  <c r="ER36" i="1" s="1"/>
  <c r="DV37" i="1"/>
  <c r="ER37" i="1" s="1"/>
  <c r="DV38" i="1"/>
  <c r="ER38" i="1" s="1"/>
  <c r="DV39" i="1"/>
  <c r="ER39" i="1" s="1"/>
  <c r="DV40" i="1"/>
  <c r="ER40" i="1" s="1"/>
  <c r="DV41" i="1"/>
  <c r="ER41" i="1" s="1"/>
  <c r="DV42" i="1"/>
  <c r="ER42" i="1" s="1"/>
  <c r="DV9" i="1"/>
  <c r="ER9" i="1" s="1"/>
  <c r="DU10" i="1"/>
  <c r="EQ10" i="1" s="1"/>
  <c r="DU11" i="1"/>
  <c r="EQ11" i="1" s="1"/>
  <c r="DU12" i="1"/>
  <c r="EQ12" i="1" s="1"/>
  <c r="DU13" i="1"/>
  <c r="EQ13" i="1" s="1"/>
  <c r="DU14" i="1"/>
  <c r="EQ14" i="1" s="1"/>
  <c r="DU15" i="1"/>
  <c r="EQ15" i="1" s="1"/>
  <c r="DU16" i="1"/>
  <c r="EQ16" i="1" s="1"/>
  <c r="DU17" i="1"/>
  <c r="EQ17" i="1" s="1"/>
  <c r="DU18" i="1"/>
  <c r="EQ18" i="1" s="1"/>
  <c r="DU19" i="1"/>
  <c r="EQ19" i="1" s="1"/>
  <c r="DU20" i="1"/>
  <c r="EQ20" i="1" s="1"/>
  <c r="DU21" i="1"/>
  <c r="EQ21" i="1" s="1"/>
  <c r="DU22" i="1"/>
  <c r="EQ22" i="1" s="1"/>
  <c r="DU23" i="1"/>
  <c r="EQ23" i="1" s="1"/>
  <c r="DU24" i="1"/>
  <c r="EQ24" i="1" s="1"/>
  <c r="DU25" i="1"/>
  <c r="EQ25" i="1" s="1"/>
  <c r="DU26" i="1"/>
  <c r="EQ26" i="1" s="1"/>
  <c r="DU27" i="1"/>
  <c r="EQ27" i="1" s="1"/>
  <c r="DU28" i="1"/>
  <c r="EQ28" i="1" s="1"/>
  <c r="DU30" i="1"/>
  <c r="EQ30" i="1" s="1"/>
  <c r="DU31" i="1"/>
  <c r="EQ31" i="1" s="1"/>
  <c r="DU32" i="1"/>
  <c r="EQ32" i="1" s="1"/>
  <c r="DU33" i="1"/>
  <c r="EQ33" i="1" s="1"/>
  <c r="DU34" i="1"/>
  <c r="EQ34" i="1" s="1"/>
  <c r="DU35" i="1"/>
  <c r="EQ35" i="1" s="1"/>
  <c r="DU36" i="1"/>
  <c r="EQ36" i="1" s="1"/>
  <c r="DU37" i="1"/>
  <c r="EQ37" i="1" s="1"/>
  <c r="DU38" i="1"/>
  <c r="EQ38" i="1" s="1"/>
  <c r="DU39" i="1"/>
  <c r="EQ39" i="1" s="1"/>
  <c r="DU40" i="1"/>
  <c r="EQ40" i="1" s="1"/>
  <c r="DU41" i="1"/>
  <c r="EQ41" i="1" s="1"/>
  <c r="DU42" i="1"/>
  <c r="EQ42" i="1" s="1"/>
  <c r="DU9" i="1"/>
  <c r="EQ9" i="1" s="1"/>
  <c r="DT10" i="1"/>
  <c r="EP10" i="1" s="1"/>
  <c r="DT11" i="1"/>
  <c r="EP11" i="1" s="1"/>
  <c r="DT12" i="1"/>
  <c r="EP12" i="1" s="1"/>
  <c r="DT13" i="1"/>
  <c r="EP13" i="1" s="1"/>
  <c r="DT14" i="1"/>
  <c r="EP14" i="1" s="1"/>
  <c r="DT15" i="1"/>
  <c r="EP15" i="1" s="1"/>
  <c r="DT16" i="1"/>
  <c r="EP16" i="1" s="1"/>
  <c r="DT17" i="1"/>
  <c r="EP17" i="1" s="1"/>
  <c r="DT18" i="1"/>
  <c r="EP18" i="1" s="1"/>
  <c r="DT19" i="1"/>
  <c r="EP19" i="1" s="1"/>
  <c r="DT20" i="1"/>
  <c r="EP20" i="1" s="1"/>
  <c r="DT21" i="1"/>
  <c r="EP21" i="1" s="1"/>
  <c r="DT22" i="1"/>
  <c r="EP22" i="1" s="1"/>
  <c r="DT23" i="1"/>
  <c r="EP23" i="1" s="1"/>
  <c r="DT24" i="1"/>
  <c r="EP24" i="1" s="1"/>
  <c r="DT25" i="1"/>
  <c r="EP25" i="1" s="1"/>
  <c r="DT26" i="1"/>
  <c r="EP26" i="1" s="1"/>
  <c r="DT27" i="1"/>
  <c r="EP27" i="1" s="1"/>
  <c r="DT28" i="1"/>
  <c r="EP28" i="1" s="1"/>
  <c r="DT30" i="1"/>
  <c r="EP30" i="1" s="1"/>
  <c r="DT31" i="1"/>
  <c r="EP31" i="1" s="1"/>
  <c r="DT32" i="1"/>
  <c r="EP32" i="1" s="1"/>
  <c r="DT33" i="1"/>
  <c r="EP33" i="1" s="1"/>
  <c r="DT34" i="1"/>
  <c r="EP34" i="1" s="1"/>
  <c r="DT35" i="1"/>
  <c r="EP35" i="1" s="1"/>
  <c r="DT36" i="1"/>
  <c r="EP36" i="1" s="1"/>
  <c r="DT37" i="1"/>
  <c r="EP37" i="1" s="1"/>
  <c r="DT38" i="1"/>
  <c r="EP38" i="1" s="1"/>
  <c r="DT39" i="1"/>
  <c r="EP39" i="1" s="1"/>
  <c r="DT40" i="1"/>
  <c r="EP40" i="1" s="1"/>
  <c r="DT41" i="1"/>
  <c r="EP41" i="1" s="1"/>
  <c r="DT42" i="1"/>
  <c r="EP42" i="1" s="1"/>
  <c r="DT9" i="1"/>
  <c r="EP9" i="1" s="1"/>
  <c r="DS10" i="1"/>
  <c r="EO10" i="1" s="1"/>
  <c r="DS11" i="1"/>
  <c r="EO11" i="1" s="1"/>
  <c r="DS12" i="1"/>
  <c r="EO12" i="1" s="1"/>
  <c r="DS13" i="1"/>
  <c r="EO13" i="1" s="1"/>
  <c r="DS14" i="1"/>
  <c r="EO14" i="1" s="1"/>
  <c r="DS15" i="1"/>
  <c r="EO15" i="1" s="1"/>
  <c r="DS16" i="1"/>
  <c r="EO16" i="1" s="1"/>
  <c r="DS17" i="1"/>
  <c r="EO17" i="1" s="1"/>
  <c r="DS18" i="1"/>
  <c r="EO18" i="1" s="1"/>
  <c r="DS19" i="1"/>
  <c r="EO19" i="1" s="1"/>
  <c r="DS20" i="1"/>
  <c r="EO20" i="1" s="1"/>
  <c r="DS21" i="1"/>
  <c r="EO21" i="1" s="1"/>
  <c r="DS22" i="1"/>
  <c r="EO22" i="1" s="1"/>
  <c r="DS23" i="1"/>
  <c r="EO23" i="1" s="1"/>
  <c r="DS24" i="1"/>
  <c r="EO24" i="1" s="1"/>
  <c r="DS25" i="1"/>
  <c r="EO25" i="1" s="1"/>
  <c r="DS26" i="1"/>
  <c r="EO26" i="1" s="1"/>
  <c r="DS27" i="1"/>
  <c r="EO27" i="1" s="1"/>
  <c r="DS28" i="1"/>
  <c r="EO28" i="1" s="1"/>
  <c r="DS30" i="1"/>
  <c r="EO30" i="1" s="1"/>
  <c r="DS31" i="1"/>
  <c r="EO31" i="1" s="1"/>
  <c r="DS32" i="1"/>
  <c r="EO32" i="1" s="1"/>
  <c r="DS33" i="1"/>
  <c r="EO33" i="1" s="1"/>
  <c r="DS34" i="1"/>
  <c r="EO34" i="1" s="1"/>
  <c r="DS35" i="1"/>
  <c r="EO35" i="1" s="1"/>
  <c r="DS36" i="1"/>
  <c r="EO36" i="1" s="1"/>
  <c r="DS37" i="1"/>
  <c r="EO37" i="1" s="1"/>
  <c r="DS38" i="1"/>
  <c r="EO38" i="1" s="1"/>
  <c r="DS39" i="1"/>
  <c r="EO39" i="1" s="1"/>
  <c r="DS40" i="1"/>
  <c r="EO40" i="1" s="1"/>
  <c r="DS41" i="1"/>
  <c r="EO41" i="1" s="1"/>
  <c r="DS42" i="1"/>
  <c r="EO42" i="1" s="1"/>
  <c r="DS9" i="1"/>
  <c r="EO9" i="1" s="1"/>
  <c r="DR10" i="1"/>
  <c r="EN10" i="1" s="1"/>
  <c r="DR11" i="1"/>
  <c r="EN11" i="1" s="1"/>
  <c r="DR12" i="1"/>
  <c r="EN12" i="1" s="1"/>
  <c r="DR13" i="1"/>
  <c r="EN13" i="1" s="1"/>
  <c r="DR14" i="1"/>
  <c r="EN14" i="1" s="1"/>
  <c r="DR15" i="1"/>
  <c r="EN15" i="1" s="1"/>
  <c r="DR16" i="1"/>
  <c r="EN16" i="1" s="1"/>
  <c r="DR17" i="1"/>
  <c r="EN17" i="1" s="1"/>
  <c r="DR18" i="1"/>
  <c r="EN18" i="1" s="1"/>
  <c r="DR19" i="1"/>
  <c r="EN19" i="1" s="1"/>
  <c r="DR20" i="1"/>
  <c r="EN20" i="1" s="1"/>
  <c r="DR21" i="1"/>
  <c r="EN21" i="1" s="1"/>
  <c r="DR22" i="1"/>
  <c r="EN22" i="1" s="1"/>
  <c r="DR23" i="1"/>
  <c r="EN23" i="1" s="1"/>
  <c r="DR24" i="1"/>
  <c r="EN24" i="1" s="1"/>
  <c r="DR25" i="1"/>
  <c r="EN25" i="1" s="1"/>
  <c r="DR26" i="1"/>
  <c r="EN26" i="1" s="1"/>
  <c r="DR27" i="1"/>
  <c r="EN27" i="1" s="1"/>
  <c r="DR28" i="1"/>
  <c r="EN28" i="1" s="1"/>
  <c r="DR30" i="1"/>
  <c r="EN30" i="1" s="1"/>
  <c r="DR31" i="1"/>
  <c r="EN31" i="1" s="1"/>
  <c r="DR32" i="1"/>
  <c r="EN32" i="1" s="1"/>
  <c r="DR33" i="1"/>
  <c r="EN33" i="1" s="1"/>
  <c r="DR34" i="1"/>
  <c r="EN34" i="1" s="1"/>
  <c r="DR35" i="1"/>
  <c r="EN35" i="1" s="1"/>
  <c r="DR36" i="1"/>
  <c r="EN36" i="1" s="1"/>
  <c r="DR37" i="1"/>
  <c r="EN37" i="1" s="1"/>
  <c r="DR38" i="1"/>
  <c r="EN38" i="1" s="1"/>
  <c r="DR39" i="1"/>
  <c r="EN39" i="1" s="1"/>
  <c r="DR40" i="1"/>
  <c r="EN40" i="1" s="1"/>
  <c r="DR41" i="1"/>
  <c r="EN41" i="1" s="1"/>
  <c r="DR42" i="1"/>
  <c r="EN42" i="1" s="1"/>
  <c r="DR9" i="1"/>
  <c r="EN9" i="1" s="1"/>
  <c r="DP10" i="1"/>
  <c r="EL10" i="1" s="1"/>
  <c r="DP11" i="1"/>
  <c r="EL11" i="1" s="1"/>
  <c r="DP12" i="1"/>
  <c r="EL12" i="1" s="1"/>
  <c r="DP13" i="1"/>
  <c r="EL13" i="1" s="1"/>
  <c r="DP14" i="1"/>
  <c r="EL14" i="1" s="1"/>
  <c r="DP15" i="1"/>
  <c r="EL15" i="1" s="1"/>
  <c r="DP16" i="1"/>
  <c r="EL16" i="1" s="1"/>
  <c r="DP17" i="1"/>
  <c r="EL17" i="1" s="1"/>
  <c r="DP18" i="1"/>
  <c r="EL18" i="1" s="1"/>
  <c r="DP19" i="1"/>
  <c r="EL19" i="1" s="1"/>
  <c r="DP20" i="1"/>
  <c r="EL20" i="1" s="1"/>
  <c r="DP21" i="1"/>
  <c r="EL21" i="1" s="1"/>
  <c r="DP22" i="1"/>
  <c r="EL22" i="1" s="1"/>
  <c r="DP23" i="1"/>
  <c r="EL23" i="1" s="1"/>
  <c r="DP24" i="1"/>
  <c r="EL24" i="1" s="1"/>
  <c r="DP25" i="1"/>
  <c r="EL25" i="1" s="1"/>
  <c r="DP26" i="1"/>
  <c r="EL26" i="1" s="1"/>
  <c r="DP27" i="1"/>
  <c r="EL27" i="1" s="1"/>
  <c r="DP28" i="1"/>
  <c r="EL28" i="1" s="1"/>
  <c r="DP30" i="1"/>
  <c r="EL30" i="1" s="1"/>
  <c r="DP31" i="1"/>
  <c r="EL31" i="1" s="1"/>
  <c r="DP32" i="1"/>
  <c r="EL32" i="1" s="1"/>
  <c r="DP33" i="1"/>
  <c r="EL33" i="1" s="1"/>
  <c r="DP34" i="1"/>
  <c r="EL34" i="1" s="1"/>
  <c r="DP35" i="1"/>
  <c r="EL35" i="1" s="1"/>
  <c r="DP36" i="1"/>
  <c r="EL36" i="1" s="1"/>
  <c r="DP37" i="1"/>
  <c r="EL37" i="1" s="1"/>
  <c r="DP38" i="1"/>
  <c r="EL38" i="1" s="1"/>
  <c r="DP39" i="1"/>
  <c r="EL39" i="1" s="1"/>
  <c r="DP40" i="1"/>
  <c r="EL40" i="1" s="1"/>
  <c r="DP41" i="1"/>
  <c r="EL41" i="1" s="1"/>
  <c r="DP42" i="1"/>
  <c r="EL42" i="1" s="1"/>
  <c r="DP9" i="1"/>
  <c r="EL9" i="1" s="1"/>
  <c r="DO10" i="1"/>
  <c r="EK10" i="1" s="1"/>
  <c r="DO11" i="1"/>
  <c r="EK11" i="1" s="1"/>
  <c r="DO12" i="1"/>
  <c r="EK12" i="1" s="1"/>
  <c r="DO13" i="1"/>
  <c r="EK13" i="1" s="1"/>
  <c r="DO14" i="1"/>
  <c r="EK14" i="1" s="1"/>
  <c r="DO15" i="1"/>
  <c r="EK15" i="1" s="1"/>
  <c r="DO16" i="1"/>
  <c r="EK16" i="1" s="1"/>
  <c r="DO17" i="1"/>
  <c r="EK17" i="1" s="1"/>
  <c r="DO18" i="1"/>
  <c r="EK18" i="1" s="1"/>
  <c r="DO19" i="1"/>
  <c r="EK19" i="1" s="1"/>
  <c r="DO20" i="1"/>
  <c r="EK20" i="1" s="1"/>
  <c r="DO21" i="1"/>
  <c r="EK21" i="1" s="1"/>
  <c r="DO22" i="1"/>
  <c r="EK22" i="1" s="1"/>
  <c r="DO23" i="1"/>
  <c r="EK23" i="1" s="1"/>
  <c r="DO24" i="1"/>
  <c r="EK24" i="1" s="1"/>
  <c r="DO25" i="1"/>
  <c r="EK25" i="1" s="1"/>
  <c r="DO26" i="1"/>
  <c r="EK26" i="1" s="1"/>
  <c r="DO27" i="1"/>
  <c r="EK27" i="1" s="1"/>
  <c r="DO28" i="1"/>
  <c r="EK28" i="1" s="1"/>
  <c r="DO30" i="1"/>
  <c r="EK30" i="1" s="1"/>
  <c r="DO31" i="1"/>
  <c r="EK31" i="1" s="1"/>
  <c r="DO32" i="1"/>
  <c r="EK32" i="1" s="1"/>
  <c r="DO33" i="1"/>
  <c r="EK33" i="1" s="1"/>
  <c r="DO34" i="1"/>
  <c r="EK34" i="1" s="1"/>
  <c r="DO35" i="1"/>
  <c r="EK35" i="1" s="1"/>
  <c r="DO36" i="1"/>
  <c r="EK36" i="1" s="1"/>
  <c r="DO37" i="1"/>
  <c r="EK37" i="1" s="1"/>
  <c r="DO38" i="1"/>
  <c r="EK38" i="1" s="1"/>
  <c r="DO39" i="1"/>
  <c r="EK39" i="1" s="1"/>
  <c r="DO40" i="1"/>
  <c r="EK40" i="1" s="1"/>
  <c r="DO41" i="1"/>
  <c r="EK41" i="1" s="1"/>
  <c r="DO42" i="1"/>
  <c r="EK42" i="1" s="1"/>
  <c r="DO9" i="1"/>
  <c r="EK9" i="1" s="1"/>
  <c r="DN10" i="1"/>
  <c r="EJ10" i="1" s="1"/>
  <c r="DN11" i="1"/>
  <c r="EJ11" i="1" s="1"/>
  <c r="DN12" i="1"/>
  <c r="EJ12" i="1" s="1"/>
  <c r="DN13" i="1"/>
  <c r="EJ13" i="1" s="1"/>
  <c r="DN14" i="1"/>
  <c r="EJ14" i="1" s="1"/>
  <c r="DN15" i="1"/>
  <c r="EJ15" i="1" s="1"/>
  <c r="DN16" i="1"/>
  <c r="EJ16" i="1" s="1"/>
  <c r="DN17" i="1"/>
  <c r="EJ17" i="1" s="1"/>
  <c r="DN18" i="1"/>
  <c r="EJ18" i="1" s="1"/>
  <c r="DN19" i="1"/>
  <c r="EJ19" i="1" s="1"/>
  <c r="DN20" i="1"/>
  <c r="EJ20" i="1" s="1"/>
  <c r="DN21" i="1"/>
  <c r="EJ21" i="1" s="1"/>
  <c r="DN22" i="1"/>
  <c r="EJ22" i="1" s="1"/>
  <c r="DN23" i="1"/>
  <c r="EJ23" i="1" s="1"/>
  <c r="DN24" i="1"/>
  <c r="EJ24" i="1" s="1"/>
  <c r="DN25" i="1"/>
  <c r="EJ25" i="1" s="1"/>
  <c r="DN26" i="1"/>
  <c r="EJ26" i="1" s="1"/>
  <c r="DN27" i="1"/>
  <c r="EJ27" i="1" s="1"/>
  <c r="DN28" i="1"/>
  <c r="EJ28" i="1" s="1"/>
  <c r="DN30" i="1"/>
  <c r="EJ30" i="1" s="1"/>
  <c r="DN31" i="1"/>
  <c r="EJ31" i="1" s="1"/>
  <c r="DN32" i="1"/>
  <c r="EJ32" i="1" s="1"/>
  <c r="DN33" i="1"/>
  <c r="EJ33" i="1" s="1"/>
  <c r="DN34" i="1"/>
  <c r="EJ34" i="1" s="1"/>
  <c r="DN35" i="1"/>
  <c r="EJ35" i="1" s="1"/>
  <c r="DN36" i="1"/>
  <c r="EJ36" i="1" s="1"/>
  <c r="DN37" i="1"/>
  <c r="EJ37" i="1" s="1"/>
  <c r="DN38" i="1"/>
  <c r="EJ38" i="1" s="1"/>
  <c r="DN39" i="1"/>
  <c r="EJ39" i="1" s="1"/>
  <c r="DN40" i="1"/>
  <c r="EJ40" i="1" s="1"/>
  <c r="DN41" i="1"/>
  <c r="EJ41" i="1" s="1"/>
  <c r="DN42" i="1"/>
  <c r="EJ42" i="1" s="1"/>
  <c r="DN9" i="1"/>
  <c r="EJ9" i="1" s="1"/>
  <c r="DM10" i="1"/>
  <c r="EI10" i="1" s="1"/>
  <c r="DM11" i="1"/>
  <c r="EI11" i="1" s="1"/>
  <c r="DM12" i="1"/>
  <c r="EI12" i="1" s="1"/>
  <c r="DM13" i="1"/>
  <c r="EI13" i="1" s="1"/>
  <c r="DM14" i="1"/>
  <c r="EI14" i="1" s="1"/>
  <c r="DM15" i="1"/>
  <c r="EI15" i="1" s="1"/>
  <c r="DM16" i="1"/>
  <c r="EI16" i="1" s="1"/>
  <c r="DM17" i="1"/>
  <c r="EI17" i="1" s="1"/>
  <c r="DM18" i="1"/>
  <c r="EI18" i="1" s="1"/>
  <c r="DM19" i="1"/>
  <c r="EI19" i="1" s="1"/>
  <c r="DM20" i="1"/>
  <c r="EI20" i="1" s="1"/>
  <c r="DM21" i="1"/>
  <c r="EI21" i="1" s="1"/>
  <c r="DM22" i="1"/>
  <c r="EI22" i="1" s="1"/>
  <c r="DM23" i="1"/>
  <c r="EI23" i="1" s="1"/>
  <c r="DM24" i="1"/>
  <c r="EI24" i="1" s="1"/>
  <c r="DM25" i="1"/>
  <c r="EI25" i="1" s="1"/>
  <c r="DM26" i="1"/>
  <c r="EI26" i="1" s="1"/>
  <c r="DM27" i="1"/>
  <c r="EI27" i="1" s="1"/>
  <c r="DM28" i="1"/>
  <c r="EI28" i="1" s="1"/>
  <c r="DM30" i="1"/>
  <c r="EI30" i="1" s="1"/>
  <c r="DM31" i="1"/>
  <c r="EI31" i="1" s="1"/>
  <c r="DM32" i="1"/>
  <c r="EI32" i="1" s="1"/>
  <c r="DM33" i="1"/>
  <c r="EI33" i="1" s="1"/>
  <c r="DM34" i="1"/>
  <c r="EI34" i="1" s="1"/>
  <c r="DM35" i="1"/>
  <c r="EI35" i="1" s="1"/>
  <c r="DM36" i="1"/>
  <c r="EI36" i="1" s="1"/>
  <c r="DM37" i="1"/>
  <c r="EI37" i="1" s="1"/>
  <c r="DM38" i="1"/>
  <c r="EI38" i="1" s="1"/>
  <c r="DM39" i="1"/>
  <c r="EI39" i="1" s="1"/>
  <c r="DM40" i="1"/>
  <c r="EI40" i="1" s="1"/>
  <c r="DM41" i="1"/>
  <c r="EI41" i="1" s="1"/>
  <c r="DM42" i="1"/>
  <c r="EI42" i="1" s="1"/>
  <c r="DM9" i="1"/>
  <c r="EI9" i="1" s="1"/>
  <c r="DW10" i="1"/>
  <c r="ES10" i="1" s="1"/>
  <c r="DW11" i="1"/>
  <c r="ES11" i="1" s="1"/>
  <c r="DW12" i="1"/>
  <c r="ES12" i="1" s="1"/>
  <c r="DW13" i="1"/>
  <c r="ES13" i="1" s="1"/>
  <c r="DW14" i="1"/>
  <c r="ES14" i="1" s="1"/>
  <c r="DW15" i="1"/>
  <c r="ES15" i="1" s="1"/>
  <c r="DW16" i="1"/>
  <c r="ES16" i="1" s="1"/>
  <c r="DW17" i="1"/>
  <c r="ES17" i="1" s="1"/>
  <c r="DW18" i="1"/>
  <c r="ES18" i="1" s="1"/>
  <c r="DW19" i="1"/>
  <c r="ES19" i="1" s="1"/>
  <c r="DW20" i="1"/>
  <c r="ES20" i="1" s="1"/>
  <c r="DW21" i="1"/>
  <c r="ES21" i="1" s="1"/>
  <c r="DW22" i="1"/>
  <c r="ES22" i="1" s="1"/>
  <c r="DW23" i="1"/>
  <c r="ES23" i="1" s="1"/>
  <c r="DW24" i="1"/>
  <c r="ES24" i="1" s="1"/>
  <c r="DW25" i="1"/>
  <c r="ES25" i="1" s="1"/>
  <c r="DW26" i="1"/>
  <c r="ES26" i="1" s="1"/>
  <c r="DW27" i="1"/>
  <c r="ES27" i="1" s="1"/>
  <c r="DW28" i="1"/>
  <c r="ES28" i="1" s="1"/>
  <c r="DW30" i="1"/>
  <c r="ES30" i="1" s="1"/>
  <c r="DW31" i="1"/>
  <c r="ES31" i="1" s="1"/>
  <c r="DW32" i="1"/>
  <c r="ES32" i="1" s="1"/>
  <c r="DW33" i="1"/>
  <c r="ES33" i="1" s="1"/>
  <c r="DW34" i="1"/>
  <c r="ES34" i="1" s="1"/>
  <c r="DW35" i="1"/>
  <c r="ES35" i="1" s="1"/>
  <c r="DW36" i="1"/>
  <c r="ES36" i="1" s="1"/>
  <c r="DW37" i="1"/>
  <c r="ES37" i="1" s="1"/>
  <c r="DW38" i="1"/>
  <c r="ES38" i="1" s="1"/>
  <c r="DW39" i="1"/>
  <c r="ES39" i="1" s="1"/>
  <c r="DW40" i="1"/>
  <c r="ES40" i="1" s="1"/>
  <c r="DW41" i="1"/>
  <c r="ES41" i="1" s="1"/>
  <c r="DW42" i="1"/>
  <c r="ES42" i="1" s="1"/>
  <c r="DW9" i="1"/>
  <c r="ES9" i="1" s="1"/>
  <c r="DK10" i="1"/>
  <c r="EG10" i="1" s="1"/>
  <c r="DK11" i="1"/>
  <c r="EG11" i="1" s="1"/>
  <c r="DK12" i="1"/>
  <c r="EG12" i="1" s="1"/>
  <c r="DK13" i="1"/>
  <c r="EG13" i="1" s="1"/>
  <c r="DK14" i="1"/>
  <c r="EG14" i="1" s="1"/>
  <c r="DK15" i="1"/>
  <c r="EG15" i="1" s="1"/>
  <c r="DK16" i="1"/>
  <c r="EG16" i="1" s="1"/>
  <c r="DK17" i="1"/>
  <c r="EG17" i="1" s="1"/>
  <c r="DK18" i="1"/>
  <c r="EG18" i="1" s="1"/>
  <c r="DK19" i="1"/>
  <c r="EG19" i="1" s="1"/>
  <c r="DK20" i="1"/>
  <c r="EG20" i="1" s="1"/>
  <c r="DK21" i="1"/>
  <c r="EG21" i="1" s="1"/>
  <c r="DK22" i="1"/>
  <c r="EG22" i="1" s="1"/>
  <c r="DK23" i="1"/>
  <c r="EG23" i="1" s="1"/>
  <c r="DK24" i="1"/>
  <c r="EG24" i="1" s="1"/>
  <c r="DK25" i="1"/>
  <c r="EG25" i="1" s="1"/>
  <c r="DK26" i="1"/>
  <c r="EG26" i="1" s="1"/>
  <c r="DK27" i="1"/>
  <c r="EG27" i="1" s="1"/>
  <c r="DK28" i="1"/>
  <c r="EG28" i="1" s="1"/>
  <c r="DK30" i="1"/>
  <c r="EG30" i="1" s="1"/>
  <c r="DK31" i="1"/>
  <c r="EG31" i="1" s="1"/>
  <c r="DK32" i="1"/>
  <c r="EG32" i="1" s="1"/>
  <c r="DK33" i="1"/>
  <c r="EG33" i="1" s="1"/>
  <c r="DK34" i="1"/>
  <c r="EG34" i="1" s="1"/>
  <c r="DK35" i="1"/>
  <c r="EG35" i="1" s="1"/>
  <c r="DK36" i="1"/>
  <c r="EG36" i="1" s="1"/>
  <c r="DK37" i="1"/>
  <c r="EG37" i="1" s="1"/>
  <c r="DK38" i="1"/>
  <c r="EG38" i="1" s="1"/>
  <c r="DK39" i="1"/>
  <c r="EG39" i="1" s="1"/>
  <c r="DK40" i="1"/>
  <c r="EG40" i="1" s="1"/>
  <c r="DK41" i="1"/>
  <c r="EG41" i="1" s="1"/>
  <c r="DK42" i="1"/>
  <c r="EG42" i="1" s="1"/>
  <c r="DK9" i="1"/>
  <c r="EG9" i="1" s="1"/>
  <c r="DJ10" i="1"/>
  <c r="EF10" i="1" s="1"/>
  <c r="DJ11" i="1"/>
  <c r="EF11" i="1" s="1"/>
  <c r="DJ12" i="1"/>
  <c r="EF12" i="1" s="1"/>
  <c r="DJ13" i="1"/>
  <c r="EF13" i="1" s="1"/>
  <c r="DJ14" i="1"/>
  <c r="EF14" i="1" s="1"/>
  <c r="DJ15" i="1"/>
  <c r="EF15" i="1" s="1"/>
  <c r="DJ16" i="1"/>
  <c r="EF16" i="1" s="1"/>
  <c r="DJ17" i="1"/>
  <c r="EF17" i="1" s="1"/>
  <c r="DJ18" i="1"/>
  <c r="EF18" i="1" s="1"/>
  <c r="DJ19" i="1"/>
  <c r="EF19" i="1" s="1"/>
  <c r="DJ20" i="1"/>
  <c r="EF20" i="1" s="1"/>
  <c r="DJ21" i="1"/>
  <c r="EF21" i="1" s="1"/>
  <c r="DJ22" i="1"/>
  <c r="EF22" i="1" s="1"/>
  <c r="DJ23" i="1"/>
  <c r="EF23" i="1" s="1"/>
  <c r="DJ24" i="1"/>
  <c r="EF24" i="1" s="1"/>
  <c r="DJ25" i="1"/>
  <c r="EF25" i="1" s="1"/>
  <c r="DJ26" i="1"/>
  <c r="EF26" i="1" s="1"/>
  <c r="DJ27" i="1"/>
  <c r="DJ28" i="1"/>
  <c r="EF28" i="1" s="1"/>
  <c r="DJ30" i="1"/>
  <c r="EF30" i="1" s="1"/>
  <c r="DJ31" i="1"/>
  <c r="EF31" i="1" s="1"/>
  <c r="DJ32" i="1"/>
  <c r="EF32" i="1" s="1"/>
  <c r="DJ33" i="1"/>
  <c r="EF33" i="1" s="1"/>
  <c r="DJ34" i="1"/>
  <c r="EF34" i="1" s="1"/>
  <c r="DJ35" i="1"/>
  <c r="EF35" i="1" s="1"/>
  <c r="DJ36" i="1"/>
  <c r="EF36" i="1" s="1"/>
  <c r="DJ37" i="1"/>
  <c r="EF37" i="1" s="1"/>
  <c r="DJ38" i="1"/>
  <c r="EF38" i="1" s="1"/>
  <c r="DJ39" i="1"/>
  <c r="EF39" i="1" s="1"/>
  <c r="DJ40" i="1"/>
  <c r="EF40" i="1" s="1"/>
  <c r="DJ41" i="1"/>
  <c r="EF41" i="1" s="1"/>
  <c r="DJ42" i="1"/>
  <c r="EF42" i="1" s="1"/>
  <c r="DH10" i="1"/>
  <c r="ED10" i="1" s="1"/>
  <c r="DH11" i="1"/>
  <c r="ED11" i="1" s="1"/>
  <c r="DH12" i="1"/>
  <c r="ED12" i="1" s="1"/>
  <c r="DH13" i="1"/>
  <c r="ED13" i="1" s="1"/>
  <c r="DH14" i="1"/>
  <c r="ED14" i="1" s="1"/>
  <c r="DH15" i="1"/>
  <c r="ED15" i="1" s="1"/>
  <c r="DH16" i="1"/>
  <c r="ED16" i="1" s="1"/>
  <c r="DH17" i="1"/>
  <c r="ED17" i="1" s="1"/>
  <c r="DH18" i="1"/>
  <c r="ED18" i="1" s="1"/>
  <c r="DH19" i="1"/>
  <c r="ED19" i="1" s="1"/>
  <c r="DH20" i="1"/>
  <c r="ED20" i="1" s="1"/>
  <c r="DH21" i="1"/>
  <c r="ED21" i="1" s="1"/>
  <c r="DH22" i="1"/>
  <c r="ED22" i="1" s="1"/>
  <c r="DH23" i="1"/>
  <c r="ED23" i="1" s="1"/>
  <c r="DH24" i="1"/>
  <c r="ED24" i="1" s="1"/>
  <c r="DH25" i="1"/>
  <c r="ED25" i="1" s="1"/>
  <c r="DH26" i="1"/>
  <c r="ED26" i="1" s="1"/>
  <c r="DH27" i="1"/>
  <c r="ED27" i="1" s="1"/>
  <c r="DH28" i="1"/>
  <c r="DH30" i="1"/>
  <c r="ED30" i="1" s="1"/>
  <c r="DH31" i="1"/>
  <c r="ED31" i="1" s="1"/>
  <c r="DH32" i="1"/>
  <c r="ED32" i="1" s="1"/>
  <c r="DH33" i="1"/>
  <c r="ED33" i="1" s="1"/>
  <c r="DH34" i="1"/>
  <c r="ED34" i="1" s="1"/>
  <c r="DH35" i="1"/>
  <c r="ED35" i="1" s="1"/>
  <c r="DH36" i="1"/>
  <c r="ED36" i="1" s="1"/>
  <c r="DH37" i="1"/>
  <c r="ED37" i="1" s="1"/>
  <c r="DH38" i="1"/>
  <c r="ED38" i="1" s="1"/>
  <c r="DH39" i="1"/>
  <c r="ED39" i="1" s="1"/>
  <c r="DH40" i="1"/>
  <c r="ED40" i="1" s="1"/>
  <c r="DH41" i="1"/>
  <c r="ED41" i="1" s="1"/>
  <c r="DH42" i="1"/>
  <c r="ED42" i="1" s="1"/>
  <c r="DH9" i="1"/>
  <c r="ED9" i="1" s="1"/>
  <c r="DI10" i="1"/>
  <c r="EE10" i="1" s="1"/>
  <c r="DI11" i="1"/>
  <c r="EE11" i="1" s="1"/>
  <c r="DI12" i="1"/>
  <c r="EE12" i="1" s="1"/>
  <c r="DI13" i="1"/>
  <c r="EE13" i="1" s="1"/>
  <c r="DI14" i="1"/>
  <c r="EE14" i="1" s="1"/>
  <c r="DI15" i="1"/>
  <c r="EE15" i="1" s="1"/>
  <c r="DI16" i="1"/>
  <c r="EE16" i="1" s="1"/>
  <c r="DI17" i="1"/>
  <c r="EE17" i="1" s="1"/>
  <c r="DI18" i="1"/>
  <c r="EE18" i="1" s="1"/>
  <c r="DI19" i="1"/>
  <c r="EE19" i="1" s="1"/>
  <c r="DI20" i="1"/>
  <c r="EE20" i="1" s="1"/>
  <c r="DI21" i="1"/>
  <c r="EE21" i="1" s="1"/>
  <c r="DI22" i="1"/>
  <c r="EE22" i="1" s="1"/>
  <c r="DI23" i="1"/>
  <c r="EE23" i="1" s="1"/>
  <c r="DI24" i="1"/>
  <c r="EE24" i="1" s="1"/>
  <c r="DI25" i="1"/>
  <c r="EE25" i="1" s="1"/>
  <c r="DI26" i="1"/>
  <c r="EE26" i="1" s="1"/>
  <c r="DI27" i="1"/>
  <c r="EE27" i="1" s="1"/>
  <c r="DI28" i="1"/>
  <c r="EE28" i="1" s="1"/>
  <c r="DI30" i="1"/>
  <c r="EE30" i="1" s="1"/>
  <c r="DI31" i="1"/>
  <c r="EE31" i="1" s="1"/>
  <c r="DI32" i="1"/>
  <c r="EE32" i="1" s="1"/>
  <c r="DI33" i="1"/>
  <c r="EE33" i="1" s="1"/>
  <c r="DI34" i="1"/>
  <c r="EE34" i="1" s="1"/>
  <c r="DI35" i="1"/>
  <c r="EE35" i="1" s="1"/>
  <c r="DI36" i="1"/>
  <c r="EE36" i="1" s="1"/>
  <c r="DI37" i="1"/>
  <c r="EE37" i="1" s="1"/>
  <c r="DI38" i="1"/>
  <c r="EE38" i="1" s="1"/>
  <c r="DI39" i="1"/>
  <c r="EE39" i="1" s="1"/>
  <c r="DI40" i="1"/>
  <c r="EE40" i="1" s="1"/>
  <c r="DI41" i="1"/>
  <c r="EE41" i="1" s="1"/>
  <c r="DI42" i="1"/>
  <c r="EE42" i="1" s="1"/>
  <c r="DJ9" i="1"/>
  <c r="EF9" i="1" s="1"/>
  <c r="DI9" i="1" l="1"/>
  <c r="EE9" i="1" s="1"/>
</calcChain>
</file>

<file path=xl/sharedStrings.xml><?xml version="1.0" encoding="utf-8"?>
<sst xmlns="http://schemas.openxmlformats.org/spreadsheetml/2006/main" count="885" uniqueCount="110">
  <si>
    <t>Русский язык</t>
  </si>
  <si>
    <t>РУС</t>
  </si>
  <si>
    <t>Литература, литчтение</t>
  </si>
  <si>
    <t>ЛИТ</t>
  </si>
  <si>
    <t>2а</t>
  </si>
  <si>
    <t>МАТ</t>
  </si>
  <si>
    <t>Английский язык</t>
  </si>
  <si>
    <t>АНГ</t>
  </si>
  <si>
    <t>2б</t>
  </si>
  <si>
    <t>Окружающий мир</t>
  </si>
  <si>
    <t>ОКР</t>
  </si>
  <si>
    <t>2в</t>
  </si>
  <si>
    <t>Математика</t>
  </si>
  <si>
    <t>2г</t>
  </si>
  <si>
    <t>ИЗО</t>
  </si>
  <si>
    <t xml:space="preserve">
</t>
  </si>
  <si>
    <t>3а</t>
  </si>
  <si>
    <t>ФЗР</t>
  </si>
  <si>
    <t>3б</t>
  </si>
  <si>
    <t>МУЗ</t>
  </si>
  <si>
    <t>3в</t>
  </si>
  <si>
    <t>История</t>
  </si>
  <si>
    <t>ИСТ</t>
  </si>
  <si>
    <t>4а</t>
  </si>
  <si>
    <t>Обществознание</t>
  </si>
  <si>
    <t>ОБЩ</t>
  </si>
  <si>
    <t>4б</t>
  </si>
  <si>
    <t>География</t>
  </si>
  <si>
    <t>ГЕО</t>
  </si>
  <si>
    <t>4в</t>
  </si>
  <si>
    <t>Алгебра</t>
  </si>
  <si>
    <t>АЛГ</t>
  </si>
  <si>
    <t>5а</t>
  </si>
  <si>
    <t>ГЕМ</t>
  </si>
  <si>
    <t>5б</t>
  </si>
  <si>
    <t>Информатика</t>
  </si>
  <si>
    <t>ИНФ</t>
  </si>
  <si>
    <t>6а</t>
  </si>
  <si>
    <t>Физика</t>
  </si>
  <si>
    <t>ФИЗ</t>
  </si>
  <si>
    <t>6б</t>
  </si>
  <si>
    <t>Химия</t>
  </si>
  <si>
    <t>ХИМ</t>
  </si>
  <si>
    <t>6в</t>
  </si>
  <si>
    <t>Биология</t>
  </si>
  <si>
    <t>БИО</t>
  </si>
  <si>
    <t>7а</t>
  </si>
  <si>
    <t>7б</t>
  </si>
  <si>
    <t>7в</t>
  </si>
  <si>
    <t>8а</t>
  </si>
  <si>
    <t>8б</t>
  </si>
  <si>
    <t>9а</t>
  </si>
  <si>
    <t>9б</t>
  </si>
  <si>
    <t>9в</t>
  </si>
  <si>
    <t>10а</t>
  </si>
  <si>
    <t>11а</t>
  </si>
  <si>
    <t>Геометрия</t>
  </si>
  <si>
    <t>Музыка</t>
  </si>
  <si>
    <t>НЕМ</t>
  </si>
  <si>
    <t>ФРА</t>
  </si>
  <si>
    <t>Технология</t>
  </si>
  <si>
    <t>ТЕХ</t>
  </si>
  <si>
    <t>Кубановедение</t>
  </si>
  <si>
    <t>КУБ</t>
  </si>
  <si>
    <t>УСЛОВНЫЕ ОБОЗНАЧЕНИЯ</t>
  </si>
  <si>
    <t>КОЛИЧЕСТВО ОЦЕНОЧНЫХ ПРОЦЕДУР</t>
  </si>
  <si>
    <t>класс</t>
  </si>
  <si>
    <t>3г</t>
  </si>
  <si>
    <t>4г</t>
  </si>
  <si>
    <t>5в</t>
  </si>
  <si>
    <t>5г</t>
  </si>
  <si>
    <t>8в</t>
  </si>
  <si>
    <t>10б</t>
  </si>
  <si>
    <t>11б</t>
  </si>
  <si>
    <t>ОБЗР</t>
  </si>
  <si>
    <t>Вероятность и статистика</t>
  </si>
  <si>
    <t>ВИС</t>
  </si>
  <si>
    <t>ОБЗ</t>
  </si>
  <si>
    <t>6г</t>
  </si>
  <si>
    <t>7г</t>
  </si>
  <si>
    <t>8г</t>
  </si>
  <si>
    <t>9г</t>
  </si>
  <si>
    <t>УТВЕРЖДЕН</t>
  </si>
  <si>
    <t>Физкультура</t>
  </si>
  <si>
    <t>январь</t>
  </si>
  <si>
    <t>февраль</t>
  </si>
  <si>
    <t>март</t>
  </si>
  <si>
    <t>апрель</t>
  </si>
  <si>
    <t>май</t>
  </si>
  <si>
    <t>ПРОЦЕНТ ОЦЕНОЧНЫХ ПРОЦЕДУР</t>
  </si>
  <si>
    <t>Количество часов в неделю по предметам</t>
  </si>
  <si>
    <t xml:space="preserve"> на II полугодие 2024-2025 учебного года</t>
  </si>
  <si>
    <t>Инструкция по заполнению формы</t>
  </si>
  <si>
    <t>1.Во вкладке "График" в первую очередь запланировать ВПР на конкретные даты (математику и русский, используя условное обозначение жирным шрифтом, а на планируемые даты проведения ВПР по выбору ФИСОКО поставить слово "ВПР").</t>
  </si>
  <si>
    <t>2.Во вкладке "График" запланировать оценочные процедуры по остальным предметам, используя условное обозначение. Если ВПР и контрольная работа по одному и тому же предмету находятся рядом, то школьную контрольную работу убираем.</t>
  </si>
  <si>
    <t>3.Во вкладке "Кол-во часов" заполнить количество часов в неделю по предметам.</t>
  </si>
  <si>
    <t>Если всё заполнено в соответствии с инструкцией, то во вкладке "График" в столбцах DH-FA  автоматически получим подсчитанное КОЛИЧЕСТВО ОЦЕНОЧНЫХ ПРОЦЕДУР и ПРОЦЕНТ ОЦЕНОЧНЫХ ПРОЦЕДУР.</t>
  </si>
  <si>
    <t>ВПР</t>
  </si>
  <si>
    <t>ВПР/Русский</t>
  </si>
  <si>
    <t>ВПР/Матем</t>
  </si>
  <si>
    <t>ВПР/Выбор</t>
  </si>
  <si>
    <t>ВПР/Комп</t>
  </si>
  <si>
    <t>График оценочных процедур в МАОУ гимназии  № 54 города Краснодара</t>
  </si>
  <si>
    <t>Немецкий/Французскифй</t>
  </si>
  <si>
    <t>Н/Ф</t>
  </si>
  <si>
    <t>Директор МАОУ гимназии № 54</t>
  </si>
  <si>
    <t>____________________Е.В.Сидельникова</t>
  </si>
  <si>
    <t>Административная контрольная работа</t>
  </si>
  <si>
    <t>АКР</t>
  </si>
  <si>
    <t>Приказ от 14.01.2025 № 358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</si>
</sst>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4" x14ac:knownFonts="1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FFFFFF"/>
      <name val="Arial"/>
      <family val="2"/>
      <charset val="204"/>
    </font>
    <font>
      <sz val="10"/>
      <color rgb="FFCC0000"/>
      <name val="Arial"/>
      <family val="2"/>
      <charset val="204"/>
    </font>
    <font>
      <b/>
      <sz val="10"/>
      <color rgb="FFFFFFFF"/>
      <name val="Arial"/>
      <family val="2"/>
      <charset val="204"/>
    </font>
    <font>
      <i/>
      <sz val="10"/>
      <color rgb="FF808080"/>
      <name val="Arial"/>
      <family val="2"/>
      <charset val="204"/>
    </font>
    <font>
      <sz val="10"/>
      <color rgb="FF006600"/>
      <name val="Arial"/>
      <family val="2"/>
      <charset val="204"/>
    </font>
    <font>
      <b/>
      <sz val="24"/>
      <color rgb="FF000000"/>
      <name val="Arial"/>
      <family val="2"/>
      <charset val="204"/>
    </font>
    <font>
      <sz val="18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u/>
      <sz val="10"/>
      <color rgb="FF0000EE"/>
      <name val="Arial"/>
      <family val="2"/>
      <charset val="204"/>
    </font>
    <font>
      <sz val="10"/>
      <color rgb="FF996600"/>
      <name val="Arial"/>
      <family val="2"/>
      <charset val="204"/>
    </font>
    <font>
      <sz val="10"/>
      <color rgb="FF333333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632423"/>
      <name val="Calibri"/>
      <family val="2"/>
      <charset val="204"/>
      <scheme val="minor"/>
    </font>
    <font>
      <b/>
      <sz val="10"/>
      <color rgb="FFC0000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632423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8" tint="-0.49998474074526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theme="8" tint="-0.49998474074526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11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i/>
      <sz val="12"/>
      <color rgb="FF000000"/>
      <name val="Calibri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rgb="FFFF000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rgb="FF00B050"/>
      <name val="Calibri"/>
      <family val="2"/>
      <charset val="204"/>
    </font>
    <font>
      <b/>
      <sz val="10"/>
      <name val="Calibri"/>
      <family val="2"/>
      <charset val="204"/>
    </font>
    <font>
      <b/>
      <sz val="10"/>
      <color rgb="FF002060"/>
      <name val="Calibri"/>
      <family val="2"/>
      <charset val="204"/>
    </font>
    <font>
      <u/>
      <sz val="12"/>
      <color rgb="FF000000"/>
      <name val="Times New Roman"/>
      <family val="1"/>
      <charset val="204"/>
    </font>
    <font>
      <b/>
      <sz val="11"/>
      <color rgb="FF580000"/>
      <name val="Calibri"/>
      <family val="2"/>
      <charset val="204"/>
      <scheme val="minor"/>
    </font>
    <font>
      <sz val="10"/>
      <color rgb="FF632423"/>
      <name val="Calibri"/>
      <family val="2"/>
      <charset val="204"/>
    </font>
    <font>
      <sz val="11"/>
      <name val="Calibri"/>
      <family val="2"/>
      <charset val="204"/>
    </font>
    <font>
      <b/>
      <sz val="11"/>
      <color rgb="FF002060"/>
      <name val="Calibri"/>
      <family val="2"/>
      <charset val="204"/>
    </font>
    <font>
      <b/>
      <sz val="11"/>
      <color rgb="FF806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1"/>
      <color rgb="FF580000"/>
      <name val="Calibri"/>
      <family val="2"/>
      <charset val="204"/>
    </font>
    <font>
      <b/>
      <sz val="12"/>
      <color rgb="FF002060"/>
      <name val="Calibri"/>
      <family val="2"/>
      <charset val="204"/>
    </font>
    <font>
      <b/>
      <sz val="12"/>
      <color rgb="FF806000"/>
      <name val="Calibri"/>
      <family val="2"/>
      <charset val="204"/>
    </font>
    <font>
      <b/>
      <sz val="12"/>
      <color theme="7" tint="-0.499984740745262"/>
      <name val="Calibri"/>
      <family val="2"/>
      <charset val="204"/>
    </font>
    <font>
      <b/>
      <sz val="12"/>
      <color rgb="FFFF0000"/>
      <name val="Calibri"/>
      <family val="2"/>
      <charset val="204"/>
    </font>
    <font>
      <b/>
      <sz val="12"/>
      <name val="Calibri"/>
      <family val="2"/>
      <charset val="204"/>
    </font>
    <font>
      <sz val="12"/>
      <color rgb="FF000000"/>
      <name val="Calibri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rgb="FFFFFF00"/>
      </patternFill>
    </fill>
    <fill>
      <patternFill patternType="solid">
        <fgColor rgb="FFCCCCFF"/>
        <bgColor rgb="FF92D050"/>
      </patternFill>
    </fill>
    <fill>
      <patternFill patternType="solid">
        <fgColor theme="9" tint="0.59999389629810485"/>
        <bgColor rgb="FFCCC0D9"/>
      </patternFill>
    </fill>
    <fill>
      <patternFill patternType="solid">
        <fgColor rgb="FFFFFF99"/>
        <bgColor rgb="FF8DB3E2"/>
      </patternFill>
    </fill>
    <fill>
      <patternFill patternType="solid">
        <fgColor rgb="FFFFCCFF"/>
        <bgColor rgb="FFCCC0D9"/>
      </patternFill>
    </fill>
    <fill>
      <patternFill patternType="solid">
        <fgColor theme="5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8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" fillId="0" borderId="0"/>
    <xf numFmtId="0" fontId="1" fillId="0" borderId="0"/>
    <xf numFmtId="0" fontId="4" fillId="0" borderId="0"/>
  </cellStyleXfs>
  <cellXfs count="130">
    <xf numFmtId="0" fontId="0" fillId="0" borderId="0" xfId="0"/>
    <xf numFmtId="0" fontId="14" fillId="0" borderId="0" xfId="0" applyFont="1" applyAlignment="1">
      <alignment wrapText="1"/>
    </xf>
    <xf numFmtId="0" fontId="14" fillId="0" borderId="0" xfId="0" applyFont="1"/>
    <xf numFmtId="0" fontId="17" fillId="0" borderId="3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left" vertical="top"/>
    </xf>
    <xf numFmtId="0" fontId="19" fillId="0" borderId="0" xfId="0" applyFont="1" applyAlignment="1">
      <alignment wrapText="1"/>
    </xf>
    <xf numFmtId="0" fontId="14" fillId="0" borderId="4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1" fillId="0" borderId="3" xfId="0" applyFont="1" applyBorder="1" applyAlignment="1">
      <alignment horizontal="left" vertical="top" wrapText="1"/>
    </xf>
    <xf numFmtId="0" fontId="20" fillId="0" borderId="10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/>
    </xf>
    <xf numFmtId="0" fontId="17" fillId="10" borderId="4" xfId="0" applyFont="1" applyFill="1" applyBorder="1" applyAlignment="1">
      <alignment horizontal="left" vertical="top" wrapText="1"/>
    </xf>
    <xf numFmtId="0" fontId="17" fillId="10" borderId="6" xfId="0" applyFont="1" applyFill="1" applyBorder="1" applyAlignment="1">
      <alignment horizontal="left" vertical="top" wrapText="1"/>
    </xf>
    <xf numFmtId="0" fontId="17" fillId="10" borderId="3" xfId="0" applyFont="1" applyFill="1" applyBorder="1" applyAlignment="1">
      <alignment horizontal="left" vertical="top" wrapText="1"/>
    </xf>
    <xf numFmtId="0" fontId="17" fillId="10" borderId="2" xfId="0" applyFont="1" applyFill="1" applyBorder="1" applyAlignment="1">
      <alignment horizontal="left" vertical="top" wrapText="1"/>
    </xf>
    <xf numFmtId="0" fontId="23" fillId="0" borderId="0" xfId="0" applyFont="1" applyAlignment="1">
      <alignment vertical="center"/>
    </xf>
    <xf numFmtId="0" fontId="24" fillId="0" borderId="12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0" xfId="0" applyFont="1" applyAlignment="1">
      <alignment wrapText="1"/>
    </xf>
    <xf numFmtId="0" fontId="28" fillId="0" borderId="0" xfId="0" applyFont="1" applyAlignment="1">
      <alignment wrapText="1"/>
    </xf>
    <xf numFmtId="0" fontId="24" fillId="0" borderId="0" xfId="0" applyFont="1"/>
    <xf numFmtId="0" fontId="26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164" fontId="0" fillId="0" borderId="0" xfId="0" applyNumberFormat="1"/>
    <xf numFmtId="0" fontId="30" fillId="0" borderId="4" xfId="0" applyFont="1" applyBorder="1" applyAlignment="1">
      <alignment horizontal="left" vertical="center"/>
    </xf>
    <xf numFmtId="0" fontId="0" fillId="0" borderId="4" xfId="0" applyBorder="1"/>
    <xf numFmtId="0" fontId="25" fillId="0" borderId="4" xfId="0" applyFont="1" applyBorder="1" applyAlignment="1">
      <alignment horizontal="center" vertical="center"/>
    </xf>
    <xf numFmtId="164" fontId="0" fillId="0" borderId="4" xfId="0" applyNumberFormat="1" applyBorder="1"/>
    <xf numFmtId="164" fontId="29" fillId="0" borderId="4" xfId="0" applyNumberFormat="1" applyFont="1" applyBorder="1"/>
    <xf numFmtId="0" fontId="29" fillId="0" borderId="4" xfId="0" applyFont="1" applyBorder="1"/>
    <xf numFmtId="0" fontId="31" fillId="0" borderId="16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164" fontId="29" fillId="0" borderId="16" xfId="0" applyNumberFormat="1" applyFont="1" applyBorder="1"/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0" fillId="0" borderId="18" xfId="0" applyBorder="1"/>
    <xf numFmtId="0" fontId="35" fillId="0" borderId="0" xfId="0" applyFont="1" applyAlignment="1">
      <alignment horizontal="left" vertical="top" wrapText="1"/>
    </xf>
    <xf numFmtId="0" fontId="37" fillId="0" borderId="0" xfId="0" applyFont="1" applyAlignment="1">
      <alignment horizontal="left" vertical="top" wrapText="1"/>
    </xf>
    <xf numFmtId="0" fontId="38" fillId="0" borderId="3" xfId="0" applyFont="1" applyBorder="1" applyAlignment="1">
      <alignment horizontal="left" vertical="top" wrapText="1"/>
    </xf>
    <xf numFmtId="0" fontId="37" fillId="0" borderId="4" xfId="0" applyFont="1" applyBorder="1" applyAlignment="1">
      <alignment horizontal="left" vertical="center"/>
    </xf>
    <xf numFmtId="0" fontId="35" fillId="0" borderId="4" xfId="0" applyFont="1" applyBorder="1" applyAlignment="1">
      <alignment horizontal="left" vertical="center"/>
    </xf>
    <xf numFmtId="0" fontId="39" fillId="0" borderId="4" xfId="0" applyFont="1" applyBorder="1" applyAlignment="1">
      <alignment horizontal="left" vertical="top"/>
    </xf>
    <xf numFmtId="0" fontId="37" fillId="0" borderId="12" xfId="0" applyFont="1" applyBorder="1" applyAlignment="1">
      <alignment horizontal="left" vertical="top" wrapText="1"/>
    </xf>
    <xf numFmtId="0" fontId="37" fillId="0" borderId="4" xfId="0" applyFont="1" applyBorder="1" applyAlignment="1">
      <alignment horizontal="left" vertical="top" wrapText="1"/>
    </xf>
    <xf numFmtId="0" fontId="35" fillId="0" borderId="12" xfId="0" applyFont="1" applyBorder="1" applyAlignment="1">
      <alignment horizontal="left" vertical="top" wrapText="1"/>
    </xf>
    <xf numFmtId="0" fontId="35" fillId="0" borderId="4" xfId="0" applyFont="1" applyBorder="1" applyAlignment="1">
      <alignment horizontal="left" vertical="top" wrapText="1"/>
    </xf>
    <xf numFmtId="0" fontId="37" fillId="0" borderId="9" xfId="0" applyFont="1" applyBorder="1" applyAlignment="1">
      <alignment horizontal="left" vertical="top" wrapText="1"/>
    </xf>
    <xf numFmtId="0" fontId="37" fillId="0" borderId="10" xfId="0" applyFont="1" applyBorder="1" applyAlignment="1">
      <alignment horizontal="left" vertical="top" wrapText="1"/>
    </xf>
    <xf numFmtId="0" fontId="34" fillId="0" borderId="5" xfId="0" applyFont="1" applyBorder="1" applyAlignment="1">
      <alignment horizontal="left" vertical="top" wrapText="1"/>
    </xf>
    <xf numFmtId="0" fontId="34" fillId="0" borderId="3" xfId="0" applyFont="1" applyBorder="1" applyAlignment="1">
      <alignment horizontal="left" vertical="top" wrapText="1"/>
    </xf>
    <xf numFmtId="0" fontId="34" fillId="0" borderId="7" xfId="0" applyFont="1" applyBorder="1" applyAlignment="1">
      <alignment horizontal="left" vertical="top" wrapText="1"/>
    </xf>
    <xf numFmtId="0" fontId="34" fillId="0" borderId="4" xfId="0" applyFont="1" applyBorder="1" applyAlignment="1">
      <alignment horizontal="left" vertical="top"/>
    </xf>
    <xf numFmtId="0" fontId="34" fillId="0" borderId="6" xfId="0" applyFont="1" applyBorder="1" applyAlignment="1">
      <alignment horizontal="left" vertical="top" wrapText="1"/>
    </xf>
    <xf numFmtId="0" fontId="36" fillId="0" borderId="3" xfId="0" applyFont="1" applyBorder="1" applyAlignment="1">
      <alignment horizontal="left" vertical="top" wrapText="1"/>
    </xf>
    <xf numFmtId="0" fontId="36" fillId="0" borderId="6" xfId="0" applyFont="1" applyBorder="1" applyAlignment="1">
      <alignment horizontal="left" vertical="top" wrapText="1"/>
    </xf>
    <xf numFmtId="0" fontId="2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36" fillId="0" borderId="4" xfId="0" applyFont="1" applyBorder="1" applyAlignment="1">
      <alignment horizontal="left" vertical="top" wrapText="1"/>
    </xf>
    <xf numFmtId="0" fontId="40" fillId="0" borderId="0" xfId="0" applyFont="1" applyAlignment="1">
      <alignment horizontal="left" vertical="center"/>
    </xf>
    <xf numFmtId="0" fontId="16" fillId="0" borderId="21" xfId="0" applyFont="1" applyBorder="1" applyAlignment="1">
      <alignment horizontal="left" vertical="top" wrapText="1"/>
    </xf>
    <xf numFmtId="0" fontId="41" fillId="0" borderId="18" xfId="0" applyFont="1" applyBorder="1" applyAlignment="1">
      <alignment horizontal="left" vertical="top"/>
    </xf>
    <xf numFmtId="0" fontId="16" fillId="0" borderId="22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center"/>
    </xf>
    <xf numFmtId="0" fontId="36" fillId="0" borderId="0" xfId="0" applyFont="1" applyBorder="1" applyAlignment="1">
      <alignment horizontal="left" vertical="top" wrapText="1"/>
    </xf>
    <xf numFmtId="0" fontId="42" fillId="0" borderId="4" xfId="0" applyFont="1" applyBorder="1" applyAlignment="1">
      <alignment horizontal="left" vertical="top" wrapText="1"/>
    </xf>
    <xf numFmtId="0" fontId="36" fillId="0" borderId="10" xfId="0" applyFont="1" applyBorder="1" applyAlignment="1">
      <alignment horizontal="left" vertical="top" wrapText="1"/>
    </xf>
    <xf numFmtId="0" fontId="43" fillId="0" borderId="21" xfId="0" applyFont="1" applyBorder="1" applyAlignment="1">
      <alignment horizontal="left" vertical="top" wrapText="1"/>
    </xf>
    <xf numFmtId="0" fontId="35" fillId="0" borderId="21" xfId="0" applyFont="1" applyBorder="1" applyAlignment="1">
      <alignment horizontal="left" vertical="top" wrapText="1"/>
    </xf>
    <xf numFmtId="0" fontId="43" fillId="0" borderId="20" xfId="0" applyFont="1" applyBorder="1" applyAlignment="1">
      <alignment horizontal="left" vertical="top" wrapText="1"/>
    </xf>
    <xf numFmtId="0" fontId="43" fillId="0" borderId="10" xfId="0" applyFont="1" applyBorder="1" applyAlignment="1">
      <alignment horizontal="left" vertical="top"/>
    </xf>
    <xf numFmtId="0" fontId="44" fillId="0" borderId="21" xfId="0" applyFont="1" applyBorder="1" applyAlignment="1">
      <alignment horizontal="left" vertical="top"/>
    </xf>
    <xf numFmtId="0" fontId="43" fillId="0" borderId="17" xfId="0" applyFont="1" applyBorder="1" applyAlignment="1">
      <alignment horizontal="left" vertical="top"/>
    </xf>
    <xf numFmtId="0" fontId="45" fillId="0" borderId="10" xfId="0" applyFont="1" applyBorder="1" applyAlignment="1">
      <alignment horizontal="left" vertical="top"/>
    </xf>
    <xf numFmtId="0" fontId="46" fillId="0" borderId="21" xfId="0" applyFont="1" applyBorder="1" applyAlignment="1">
      <alignment horizontal="left" vertical="top" wrapText="1"/>
    </xf>
    <xf numFmtId="0" fontId="47" fillId="0" borderId="21" xfId="0" applyFont="1" applyBorder="1" applyAlignment="1">
      <alignment horizontal="left" vertical="top"/>
    </xf>
    <xf numFmtId="0" fontId="36" fillId="0" borderId="23" xfId="0" applyFont="1" applyBorder="1" applyAlignment="1">
      <alignment horizontal="left" vertical="top" wrapText="1"/>
    </xf>
    <xf numFmtId="0" fontId="36" fillId="0" borderId="24" xfId="0" applyFont="1" applyBorder="1" applyAlignment="1">
      <alignment horizontal="left" vertical="top" wrapText="1"/>
    </xf>
    <xf numFmtId="0" fontId="41" fillId="0" borderId="16" xfId="0" applyFont="1" applyBorder="1" applyAlignment="1">
      <alignment horizontal="left" vertical="top"/>
    </xf>
    <xf numFmtId="0" fontId="41" fillId="0" borderId="12" xfId="0" applyFont="1" applyBorder="1" applyAlignment="1">
      <alignment horizontal="left" vertical="top"/>
    </xf>
    <xf numFmtId="0" fontId="41" fillId="0" borderId="24" xfId="0" applyFont="1" applyBorder="1" applyAlignment="1">
      <alignment horizontal="left" vertical="top"/>
    </xf>
    <xf numFmtId="0" fontId="41" fillId="0" borderId="4" xfId="0" applyFont="1" applyBorder="1" applyAlignment="1">
      <alignment horizontal="left" vertical="top"/>
    </xf>
    <xf numFmtId="0" fontId="36" fillId="0" borderId="25" xfId="0" applyFont="1" applyBorder="1" applyAlignment="1">
      <alignment horizontal="left" vertical="top" wrapText="1"/>
    </xf>
    <xf numFmtId="164" fontId="0" fillId="0" borderId="10" xfId="0" applyNumberFormat="1" applyBorder="1"/>
    <xf numFmtId="0" fontId="15" fillId="0" borderId="4" xfId="0" applyFont="1" applyBorder="1" applyAlignment="1">
      <alignment horizontal="left" vertical="center"/>
    </xf>
    <xf numFmtId="0" fontId="38" fillId="0" borderId="25" xfId="0" applyFont="1" applyBorder="1" applyAlignment="1">
      <alignment horizontal="left" vertical="top" wrapText="1"/>
    </xf>
    <xf numFmtId="0" fontId="35" fillId="0" borderId="19" xfId="0" applyFont="1" applyBorder="1" applyAlignment="1">
      <alignment horizontal="left" vertical="top" wrapText="1"/>
    </xf>
    <xf numFmtId="0" fontId="35" fillId="0" borderId="26" xfId="0" applyFont="1" applyBorder="1" applyAlignment="1">
      <alignment horizontal="left" vertical="top" wrapText="1"/>
    </xf>
    <xf numFmtId="0" fontId="48" fillId="0" borderId="0" xfId="0" applyFont="1" applyAlignment="1">
      <alignment horizontal="left" vertical="top"/>
    </xf>
    <xf numFmtId="0" fontId="48" fillId="0" borderId="12" xfId="0" applyFont="1" applyBorder="1" applyAlignment="1">
      <alignment horizontal="left" vertical="top"/>
    </xf>
    <xf numFmtId="0" fontId="48" fillId="0" borderId="19" xfId="0" applyFont="1" applyBorder="1" applyAlignment="1">
      <alignment horizontal="left" vertical="top"/>
    </xf>
    <xf numFmtId="0" fontId="48" fillId="0" borderId="4" xfId="0" applyFont="1" applyBorder="1" applyAlignment="1">
      <alignment horizontal="left" vertical="top"/>
    </xf>
    <xf numFmtId="0" fontId="48" fillId="0" borderId="16" xfId="0" applyFont="1" applyBorder="1" applyAlignment="1">
      <alignment horizontal="left" vertical="top"/>
    </xf>
    <xf numFmtId="0" fontId="49" fillId="0" borderId="12" xfId="0" applyFont="1" applyBorder="1" applyAlignment="1">
      <alignment horizontal="left" vertical="top"/>
    </xf>
    <xf numFmtId="0" fontId="50" fillId="0" borderId="12" xfId="0" applyFont="1" applyBorder="1" applyAlignment="1">
      <alignment horizontal="left" vertical="top"/>
    </xf>
    <xf numFmtId="0" fontId="50" fillId="0" borderId="4" xfId="0" applyFont="1" applyBorder="1" applyAlignment="1">
      <alignment horizontal="left" vertical="top"/>
    </xf>
    <xf numFmtId="0" fontId="51" fillId="0" borderId="0" xfId="0" applyFont="1" applyAlignment="1">
      <alignment horizontal="left" vertical="top" wrapText="1"/>
    </xf>
    <xf numFmtId="0" fontId="51" fillId="0" borderId="12" xfId="0" applyFont="1" applyBorder="1" applyAlignment="1">
      <alignment horizontal="left" vertical="top" wrapText="1"/>
    </xf>
    <xf numFmtId="0" fontId="51" fillId="0" borderId="27" xfId="0" applyFont="1" applyBorder="1" applyAlignment="1">
      <alignment horizontal="left" vertical="top" wrapText="1"/>
    </xf>
    <xf numFmtId="0" fontId="52" fillId="0" borderId="3" xfId="0" applyFont="1" applyBorder="1" applyAlignment="1">
      <alignment horizontal="left" vertical="top" wrapText="1"/>
    </xf>
    <xf numFmtId="0" fontId="53" fillId="0" borderId="4" xfId="0" applyFont="1" applyBorder="1" applyAlignment="1">
      <alignment horizontal="left" vertical="center"/>
    </xf>
    <xf numFmtId="0" fontId="24" fillId="17" borderId="4" xfId="0" applyFont="1" applyFill="1" applyBorder="1" applyAlignment="1">
      <alignment horizontal="center" vertical="center"/>
    </xf>
    <xf numFmtId="0" fontId="24" fillId="16" borderId="4" xfId="0" applyFont="1" applyFill="1" applyBorder="1" applyAlignment="1">
      <alignment horizontal="center" vertical="center"/>
    </xf>
    <xf numFmtId="0" fontId="24" fillId="12" borderId="4" xfId="0" applyFont="1" applyFill="1" applyBorder="1" applyAlignment="1">
      <alignment horizontal="center" vertical="center"/>
    </xf>
    <xf numFmtId="0" fontId="24" fillId="13" borderId="4" xfId="0" applyFont="1" applyFill="1" applyBorder="1" applyAlignment="1">
      <alignment horizontal="center" vertical="center"/>
    </xf>
    <xf numFmtId="0" fontId="24" fillId="15" borderId="9" xfId="0" applyFont="1" applyFill="1" applyBorder="1" applyAlignment="1">
      <alignment horizontal="center" vertical="center"/>
    </xf>
    <xf numFmtId="0" fontId="24" fillId="15" borderId="11" xfId="0" applyFont="1" applyFill="1" applyBorder="1" applyAlignment="1">
      <alignment horizontal="center" vertical="center"/>
    </xf>
    <xf numFmtId="0" fontId="24" fillId="14" borderId="4" xfId="0" applyFont="1" applyFill="1" applyBorder="1" applyAlignment="1">
      <alignment horizontal="center" vertical="center"/>
    </xf>
    <xf numFmtId="0" fontId="24" fillId="9" borderId="4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32" fillId="11" borderId="0" xfId="0" applyFont="1" applyFill="1" applyAlignment="1">
      <alignment horizontal="center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yperlink" xfId="12"/>
    <cellStyle name="Neutral" xfId="13"/>
    <cellStyle name="Note" xfId="14"/>
    <cellStyle name="Status" xfId="15"/>
    <cellStyle name="Text" xfId="16"/>
    <cellStyle name="Warning" xfId="17"/>
    <cellStyle name="Обычный" xfId="0" builtinId="0" customBuiltin="1"/>
  </cellStyles>
  <dxfs count="0"/>
  <tableStyles count="0" defaultTableStyle="TableStyleMedium2" defaultPivotStyle="PivotStyleLight16"/>
  <colors>
    <mruColors>
      <color rgb="FF580000"/>
      <color rgb="FFFFCCFF"/>
      <color rgb="FFFF99CC"/>
      <color rgb="FFFF5050"/>
      <color rgb="FFFFFF99"/>
      <color rgb="FFFFCC00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Y602"/>
  <sheetViews>
    <sheetView tabSelected="1" view="pageBreakPreview" zoomScale="80" zoomScaleNormal="80" zoomScaleSheetLayoutView="80" workbookViewId="0">
      <pane xSplit="4" ySplit="8" topLeftCell="EC33" activePane="bottomRight" state="frozen"/>
      <selection pane="topRight" activeCell="E1" sqref="E1"/>
      <selection pane="bottomLeft" activeCell="A8" sqref="A8"/>
      <selection pane="bottomRight" activeCell="EE51" sqref="EE51"/>
    </sheetView>
  </sheetViews>
  <sheetFormatPr defaultRowHeight="15" customHeight="1" x14ac:dyDescent="0.3"/>
  <cols>
    <col min="1" max="1" width="14.19921875" style="4" customWidth="1"/>
    <col min="2" max="2" width="4.5" style="6" customWidth="1"/>
    <col min="3" max="3" width="2.19921875" customWidth="1"/>
    <col min="4" max="4" width="5.3984375" style="28" customWidth="1"/>
    <col min="5" max="111" width="4.69921875" style="11" customWidth="1"/>
    <col min="112" max="131" width="4.69921875" style="9" customWidth="1"/>
    <col min="132" max="133" width="4.69921875" style="2" customWidth="1"/>
    <col min="134" max="134" width="10.59765625" bestFit="1" customWidth="1"/>
    <col min="135" max="136" width="7.69921875" bestFit="1" customWidth="1"/>
    <col min="137" max="137" width="9.69921875" customWidth="1"/>
    <col min="138" max="155" width="7.69921875" bestFit="1" customWidth="1"/>
    <col min="156" max="1010" width="12.8984375" customWidth="1"/>
  </cols>
  <sheetData>
    <row r="2" spans="1:155" ht="19.95" customHeight="1" x14ac:dyDescent="0.3">
      <c r="F2" s="126" t="s">
        <v>82</v>
      </c>
      <c r="G2" s="126"/>
      <c r="H2" s="126"/>
      <c r="I2" s="126"/>
      <c r="J2" s="126"/>
    </row>
    <row r="3" spans="1:155" ht="19.95" customHeight="1" x14ac:dyDescent="0.3">
      <c r="F3" s="128" t="s">
        <v>109</v>
      </c>
      <c r="G3" s="128"/>
      <c r="H3" s="128"/>
      <c r="I3" s="128"/>
      <c r="J3" s="128"/>
      <c r="K3" s="128"/>
      <c r="L3" s="128"/>
      <c r="M3" s="128"/>
      <c r="N3" s="128"/>
      <c r="R3" s="126" t="s">
        <v>102</v>
      </c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</row>
    <row r="4" spans="1:155" ht="19.95" customHeight="1" x14ac:dyDescent="0.3">
      <c r="E4" s="73"/>
      <c r="F4" s="128" t="s">
        <v>105</v>
      </c>
      <c r="G4" s="128"/>
      <c r="H4" s="128"/>
      <c r="I4" s="128"/>
      <c r="J4" s="128"/>
      <c r="K4" s="128"/>
      <c r="L4" s="128"/>
      <c r="M4" s="128"/>
      <c r="N4" s="75"/>
      <c r="O4" s="73"/>
      <c r="P4" s="73"/>
      <c r="Q4" s="73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</row>
    <row r="5" spans="1:155" ht="19.95" customHeight="1" x14ac:dyDescent="0.3">
      <c r="F5" s="127" t="s">
        <v>106</v>
      </c>
      <c r="G5" s="127"/>
      <c r="H5" s="127"/>
      <c r="I5" s="127"/>
      <c r="J5" s="127"/>
      <c r="K5" s="127"/>
      <c r="L5" s="127"/>
      <c r="M5" s="127"/>
      <c r="N5" s="127"/>
      <c r="R5" s="126" t="s">
        <v>91</v>
      </c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21"/>
      <c r="AI5" s="21"/>
    </row>
    <row r="7" spans="1:155" s="5" customFormat="1" ht="30" customHeight="1" x14ac:dyDescent="0.25">
      <c r="A7" s="125" t="s">
        <v>64</v>
      </c>
      <c r="B7" s="125"/>
      <c r="D7" s="22"/>
      <c r="E7" s="119" t="s">
        <v>84</v>
      </c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20" t="s">
        <v>85</v>
      </c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0"/>
      <c r="AV7" s="120"/>
      <c r="AW7" s="121" t="s">
        <v>86</v>
      </c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  <c r="BN7" s="122"/>
      <c r="BO7" s="122"/>
      <c r="BP7" s="122"/>
      <c r="BQ7" s="123" t="s">
        <v>87</v>
      </c>
      <c r="BR7" s="123"/>
      <c r="BS7" s="123"/>
      <c r="BT7" s="123"/>
      <c r="BU7" s="123"/>
      <c r="BV7" s="123"/>
      <c r="BW7" s="123"/>
      <c r="BX7" s="123"/>
      <c r="BY7" s="123"/>
      <c r="BZ7" s="123"/>
      <c r="CA7" s="123"/>
      <c r="CB7" s="123"/>
      <c r="CC7" s="123"/>
      <c r="CD7" s="123"/>
      <c r="CE7" s="123"/>
      <c r="CF7" s="123"/>
      <c r="CG7" s="123"/>
      <c r="CH7" s="123"/>
      <c r="CI7" s="123"/>
      <c r="CJ7" s="123"/>
      <c r="CK7" s="123"/>
      <c r="CL7" s="123"/>
      <c r="CM7" s="123"/>
      <c r="CN7" s="123"/>
      <c r="CO7" s="123"/>
      <c r="CP7" s="123"/>
      <c r="CQ7" s="123"/>
      <c r="CR7" s="118" t="s">
        <v>88</v>
      </c>
      <c r="CS7" s="118"/>
      <c r="CT7" s="118"/>
      <c r="CU7" s="118"/>
      <c r="CV7" s="118"/>
      <c r="CW7" s="118"/>
      <c r="CX7" s="118"/>
      <c r="CY7" s="118"/>
      <c r="CZ7" s="118"/>
      <c r="DA7" s="118"/>
      <c r="DB7" s="118"/>
      <c r="DC7" s="118"/>
      <c r="DD7" s="118"/>
      <c r="DE7" s="118"/>
      <c r="DF7" s="118"/>
      <c r="DG7" s="118"/>
      <c r="DH7" s="124" t="s">
        <v>65</v>
      </c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17" t="s">
        <v>89</v>
      </c>
      <c r="EE7" s="117"/>
      <c r="EF7" s="117"/>
      <c r="EG7" s="117"/>
      <c r="EH7" s="117"/>
      <c r="EI7" s="117"/>
      <c r="EJ7" s="117"/>
      <c r="EK7" s="117"/>
      <c r="EL7" s="117"/>
      <c r="EM7" s="117"/>
      <c r="EN7" s="117"/>
      <c r="EO7" s="117"/>
      <c r="EP7" s="117"/>
      <c r="EQ7" s="117"/>
      <c r="ER7" s="117"/>
      <c r="ES7" s="117"/>
      <c r="ET7" s="117"/>
      <c r="EU7" s="117"/>
      <c r="EV7" s="117"/>
      <c r="EW7" s="117"/>
      <c r="EX7" s="117"/>
      <c r="EY7" s="117"/>
    </row>
    <row r="8" spans="1:155" s="5" customFormat="1" ht="18" customHeight="1" x14ac:dyDescent="0.25">
      <c r="A8" s="17" t="s">
        <v>30</v>
      </c>
      <c r="B8" s="65" t="s">
        <v>31</v>
      </c>
      <c r="D8" s="23" t="s">
        <v>66</v>
      </c>
      <c r="E8" s="24">
        <v>9</v>
      </c>
      <c r="F8" s="24">
        <v>10</v>
      </c>
      <c r="G8" s="24">
        <v>11</v>
      </c>
      <c r="H8" s="24">
        <v>13</v>
      </c>
      <c r="I8" s="24">
        <v>14</v>
      </c>
      <c r="J8" s="24">
        <v>15</v>
      </c>
      <c r="K8" s="24">
        <v>16</v>
      </c>
      <c r="L8" s="24">
        <v>17</v>
      </c>
      <c r="M8" s="24">
        <v>18</v>
      </c>
      <c r="N8" s="24">
        <v>20</v>
      </c>
      <c r="O8" s="24">
        <v>21</v>
      </c>
      <c r="P8" s="24">
        <v>22</v>
      </c>
      <c r="Q8" s="24">
        <v>23</v>
      </c>
      <c r="R8" s="24">
        <v>24</v>
      </c>
      <c r="S8" s="24">
        <v>25</v>
      </c>
      <c r="T8" s="24">
        <v>27</v>
      </c>
      <c r="U8" s="24">
        <v>28</v>
      </c>
      <c r="V8" s="24">
        <v>29</v>
      </c>
      <c r="W8" s="24">
        <v>30</v>
      </c>
      <c r="X8" s="24">
        <v>31</v>
      </c>
      <c r="Y8" s="24">
        <v>1</v>
      </c>
      <c r="Z8" s="25">
        <v>3</v>
      </c>
      <c r="AA8" s="25">
        <v>4</v>
      </c>
      <c r="AB8" s="25">
        <v>5</v>
      </c>
      <c r="AC8" s="25">
        <v>6</v>
      </c>
      <c r="AD8" s="25">
        <v>7</v>
      </c>
      <c r="AE8" s="25">
        <v>8</v>
      </c>
      <c r="AF8" s="25">
        <v>10</v>
      </c>
      <c r="AG8" s="25">
        <v>11</v>
      </c>
      <c r="AH8" s="25">
        <v>12</v>
      </c>
      <c r="AI8" s="25">
        <v>13</v>
      </c>
      <c r="AJ8" s="25">
        <v>14</v>
      </c>
      <c r="AK8" s="25">
        <v>15</v>
      </c>
      <c r="AL8" s="25">
        <v>17</v>
      </c>
      <c r="AM8" s="25">
        <v>18</v>
      </c>
      <c r="AN8" s="25">
        <v>19</v>
      </c>
      <c r="AO8" s="25">
        <v>20</v>
      </c>
      <c r="AP8" s="25">
        <v>21</v>
      </c>
      <c r="AQ8" s="25">
        <v>22</v>
      </c>
      <c r="AR8" s="25">
        <v>24</v>
      </c>
      <c r="AS8" s="25">
        <v>25</v>
      </c>
      <c r="AT8" s="25">
        <v>26</v>
      </c>
      <c r="AU8" s="25">
        <v>27</v>
      </c>
      <c r="AV8" s="25">
        <v>28</v>
      </c>
      <c r="AW8" s="25">
        <v>1</v>
      </c>
      <c r="AX8" s="25">
        <v>3</v>
      </c>
      <c r="AY8" s="5">
        <v>4</v>
      </c>
      <c r="AZ8" s="25">
        <v>5</v>
      </c>
      <c r="BA8" s="5">
        <v>6</v>
      </c>
      <c r="BB8" s="25">
        <v>7</v>
      </c>
      <c r="BC8" s="5">
        <v>10</v>
      </c>
      <c r="BD8" s="25">
        <v>11</v>
      </c>
      <c r="BE8" s="25">
        <v>12</v>
      </c>
      <c r="BF8" s="5">
        <v>13</v>
      </c>
      <c r="BG8" s="25">
        <v>14</v>
      </c>
      <c r="BH8" s="25">
        <v>15</v>
      </c>
      <c r="BI8" s="25">
        <v>16</v>
      </c>
      <c r="BJ8" s="5">
        <v>17</v>
      </c>
      <c r="BK8" s="25">
        <v>18</v>
      </c>
      <c r="BL8" s="5">
        <v>19</v>
      </c>
      <c r="BM8" s="25">
        <v>20</v>
      </c>
      <c r="BN8" s="5">
        <v>21</v>
      </c>
      <c r="BO8" s="25">
        <v>22</v>
      </c>
      <c r="BP8" s="25">
        <v>31</v>
      </c>
      <c r="BQ8" s="25">
        <v>1</v>
      </c>
      <c r="BR8" s="25">
        <v>2</v>
      </c>
      <c r="BS8" s="25">
        <v>3</v>
      </c>
      <c r="BT8" s="25">
        <v>4</v>
      </c>
      <c r="BU8" s="25">
        <v>5</v>
      </c>
      <c r="BV8" s="25">
        <v>7</v>
      </c>
      <c r="BW8" s="5">
        <v>8</v>
      </c>
      <c r="BX8" s="25">
        <v>9</v>
      </c>
      <c r="BY8" s="5">
        <v>10</v>
      </c>
      <c r="BZ8" s="25">
        <v>11</v>
      </c>
      <c r="CA8" s="5">
        <v>12</v>
      </c>
      <c r="CB8" s="25">
        <v>13</v>
      </c>
      <c r="CC8" s="25">
        <v>14</v>
      </c>
      <c r="CD8" s="25">
        <v>15</v>
      </c>
      <c r="CE8" s="25">
        <v>16</v>
      </c>
      <c r="CF8" s="25">
        <v>17</v>
      </c>
      <c r="CG8" s="25">
        <v>18</v>
      </c>
      <c r="CH8" s="25">
        <v>19</v>
      </c>
      <c r="CI8" s="25">
        <v>21</v>
      </c>
      <c r="CJ8" s="25">
        <v>22</v>
      </c>
      <c r="CK8" s="25">
        <v>23</v>
      </c>
      <c r="CL8" s="25">
        <v>24</v>
      </c>
      <c r="CM8" s="25">
        <v>25</v>
      </c>
      <c r="CN8" s="25">
        <v>26</v>
      </c>
      <c r="CO8" s="25">
        <v>28</v>
      </c>
      <c r="CP8" s="25">
        <v>29</v>
      </c>
      <c r="CQ8" s="25">
        <v>30</v>
      </c>
      <c r="CR8" s="25">
        <v>5</v>
      </c>
      <c r="CS8" s="25">
        <v>6</v>
      </c>
      <c r="CT8" s="26">
        <v>7</v>
      </c>
      <c r="CU8" s="25">
        <v>12</v>
      </c>
      <c r="CV8" s="26">
        <v>13</v>
      </c>
      <c r="CW8" s="25">
        <v>14</v>
      </c>
      <c r="CX8" s="26">
        <v>15</v>
      </c>
      <c r="CY8" s="25">
        <v>16</v>
      </c>
      <c r="CZ8" s="25">
        <v>17</v>
      </c>
      <c r="DA8" s="26">
        <v>19</v>
      </c>
      <c r="DB8" s="25">
        <v>20</v>
      </c>
      <c r="DC8" s="26">
        <v>21</v>
      </c>
      <c r="DD8" s="25">
        <v>22</v>
      </c>
      <c r="DE8" s="26">
        <v>23</v>
      </c>
      <c r="DF8" s="26">
        <v>24</v>
      </c>
      <c r="DG8" s="25">
        <v>26</v>
      </c>
      <c r="DH8" s="27" t="s">
        <v>1</v>
      </c>
      <c r="DI8" s="27" t="s">
        <v>5</v>
      </c>
      <c r="DJ8" s="27" t="s">
        <v>31</v>
      </c>
      <c r="DK8" s="27" t="s">
        <v>33</v>
      </c>
      <c r="DL8" s="27" t="s">
        <v>76</v>
      </c>
      <c r="DM8" s="27" t="s">
        <v>45</v>
      </c>
      <c r="DN8" s="27" t="s">
        <v>28</v>
      </c>
      <c r="DO8" s="27" t="s">
        <v>36</v>
      </c>
      <c r="DP8" s="27" t="s">
        <v>22</v>
      </c>
      <c r="DQ8" s="27" t="s">
        <v>3</v>
      </c>
      <c r="DR8" s="27" t="s">
        <v>25</v>
      </c>
      <c r="DS8" s="27" t="s">
        <v>39</v>
      </c>
      <c r="DT8" s="27" t="s">
        <v>42</v>
      </c>
      <c r="DU8" s="27" t="s">
        <v>7</v>
      </c>
      <c r="DV8" s="27" t="s">
        <v>104</v>
      </c>
      <c r="DW8" s="27" t="s">
        <v>10</v>
      </c>
      <c r="DX8" s="27" t="s">
        <v>14</v>
      </c>
      <c r="DY8" s="27" t="s">
        <v>63</v>
      </c>
      <c r="DZ8" s="27" t="s">
        <v>19</v>
      </c>
      <c r="EA8" s="27" t="s">
        <v>77</v>
      </c>
      <c r="EB8" s="27" t="s">
        <v>61</v>
      </c>
      <c r="EC8" s="27" t="s">
        <v>17</v>
      </c>
      <c r="ED8" s="22" t="s">
        <v>1</v>
      </c>
      <c r="EE8" s="22" t="s">
        <v>5</v>
      </c>
      <c r="EF8" s="22" t="s">
        <v>31</v>
      </c>
      <c r="EG8" s="22" t="s">
        <v>33</v>
      </c>
      <c r="EH8" s="22" t="s">
        <v>76</v>
      </c>
      <c r="EI8" s="22" t="s">
        <v>45</v>
      </c>
      <c r="EJ8" s="22" t="s">
        <v>28</v>
      </c>
      <c r="EK8" s="22" t="s">
        <v>36</v>
      </c>
      <c r="EL8" s="22" t="s">
        <v>22</v>
      </c>
      <c r="EM8" s="22" t="s">
        <v>3</v>
      </c>
      <c r="EN8" s="22" t="s">
        <v>25</v>
      </c>
      <c r="EO8" s="22" t="s">
        <v>39</v>
      </c>
      <c r="EP8" s="22" t="s">
        <v>42</v>
      </c>
      <c r="EQ8" s="22" t="s">
        <v>7</v>
      </c>
      <c r="ER8" s="22" t="s">
        <v>104</v>
      </c>
      <c r="ES8" s="22" t="s">
        <v>10</v>
      </c>
      <c r="ET8" s="22" t="s">
        <v>14</v>
      </c>
      <c r="EU8" s="22" t="s">
        <v>63</v>
      </c>
      <c r="EV8" s="22" t="s">
        <v>19</v>
      </c>
      <c r="EW8" s="22" t="s">
        <v>77</v>
      </c>
      <c r="EX8" s="22" t="s">
        <v>61</v>
      </c>
      <c r="EY8" s="22" t="s">
        <v>17</v>
      </c>
    </row>
    <row r="9" spans="1:155" ht="18" customHeight="1" x14ac:dyDescent="0.25">
      <c r="A9" s="18" t="s">
        <v>6</v>
      </c>
      <c r="B9" s="66" t="s">
        <v>7</v>
      </c>
      <c r="D9" s="29" t="s">
        <v>4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66" t="s">
        <v>5</v>
      </c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70" t="s">
        <v>7</v>
      </c>
      <c r="AM9" s="66" t="s">
        <v>1</v>
      </c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77" t="s">
        <v>108</v>
      </c>
      <c r="BF9" s="8"/>
      <c r="BG9" s="8"/>
      <c r="BH9" s="8"/>
      <c r="BI9" s="8"/>
      <c r="BJ9" s="8"/>
      <c r="BK9" s="77" t="s">
        <v>108</v>
      </c>
      <c r="BL9" s="8"/>
      <c r="BM9" s="8"/>
      <c r="BN9" s="8"/>
      <c r="BO9" s="8"/>
      <c r="BP9" s="8"/>
      <c r="BQ9" s="8"/>
      <c r="BR9" s="8"/>
      <c r="BS9" s="8"/>
      <c r="BT9" s="8"/>
      <c r="BU9" s="70" t="s">
        <v>7</v>
      </c>
      <c r="BV9" s="8"/>
      <c r="BW9" s="8"/>
      <c r="BX9" s="8"/>
      <c r="BY9" s="66" t="s">
        <v>5</v>
      </c>
      <c r="BZ9" s="8"/>
      <c r="CA9" s="8"/>
      <c r="CB9" s="8"/>
      <c r="CC9" s="77"/>
      <c r="CD9" s="8"/>
      <c r="CE9" s="8"/>
      <c r="CF9" s="8"/>
      <c r="CG9" s="8"/>
      <c r="CH9" s="8"/>
      <c r="CI9" s="8"/>
      <c r="CJ9" s="66" t="s">
        <v>1</v>
      </c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94" t="s">
        <v>108</v>
      </c>
      <c r="CW9" s="94" t="s">
        <v>108</v>
      </c>
      <c r="CX9" s="8"/>
      <c r="CY9" s="8"/>
      <c r="CZ9" s="8"/>
      <c r="DA9" s="70" t="s">
        <v>7</v>
      </c>
      <c r="DB9" s="8"/>
      <c r="DC9" s="8"/>
      <c r="DD9" s="8"/>
      <c r="DE9" s="8"/>
      <c r="DF9" s="8"/>
      <c r="DG9" s="8"/>
      <c r="DH9" s="10">
        <f t="shared" ref="DH9:DH42" si="0">COUNTIF(E9:DG9,"РУС")</f>
        <v>2</v>
      </c>
      <c r="DI9" s="13">
        <f t="shared" ref="DI9:DI42" si="1">COUNTIF(E9:DG9,"МАТ")</f>
        <v>2</v>
      </c>
      <c r="DJ9" s="10">
        <f t="shared" ref="DJ9:DJ42" si="2">COUNTIF(E9:DG9,"АЛГ")</f>
        <v>0</v>
      </c>
      <c r="DK9" s="10">
        <f t="shared" ref="DK9:DK42" si="3">COUNTIF(E9:DG9,"ГЕМ")</f>
        <v>0</v>
      </c>
      <c r="DL9" s="10">
        <f t="shared" ref="DL9:DL42" si="4">COUNTIF(E9:DG9,"ВИС")</f>
        <v>0</v>
      </c>
      <c r="DM9" s="10">
        <f t="shared" ref="DM9:DM42" si="5">COUNTIF(E9:DG9,"БИО")</f>
        <v>0</v>
      </c>
      <c r="DN9" s="10">
        <f t="shared" ref="DN9:DN42" si="6">COUNTIF(E9:DG9,"ГЕО")</f>
        <v>0</v>
      </c>
      <c r="DO9" s="10">
        <f t="shared" ref="DO9:DO42" si="7">COUNTIF(E9:DG9,"ИНФ")</f>
        <v>0</v>
      </c>
      <c r="DP9" s="10">
        <f t="shared" ref="DP9:DP42" si="8">COUNTIF(E9:DG9,"ИСТ")</f>
        <v>0</v>
      </c>
      <c r="DQ9" s="10">
        <f t="shared" ref="DQ9:DQ42" si="9">COUNTIF(E9:DG9,"ЛИТ")</f>
        <v>0</v>
      </c>
      <c r="DR9" s="10">
        <f t="shared" ref="DR9:DR42" si="10">COUNTIF(E9:DG9,"ОБЩ")</f>
        <v>0</v>
      </c>
      <c r="DS9" s="10">
        <f t="shared" ref="DS9:DS42" si="11">COUNTIF(E9:DG9,"ФИЗ")</f>
        <v>0</v>
      </c>
      <c r="DT9" s="10">
        <f t="shared" ref="DT9:DT42" si="12">COUNTIF(E9:DG9,"ХИМ")</f>
        <v>0</v>
      </c>
      <c r="DU9" s="10">
        <f t="shared" ref="DU9:DU42" si="13">COUNTIF(E9:DG9,"АНГ")</f>
        <v>3</v>
      </c>
      <c r="DV9" s="10">
        <f t="shared" ref="DV9:DV42" si="14">COUNTIF(E9:DG9,"НЕМ")</f>
        <v>0</v>
      </c>
      <c r="DW9" s="10">
        <f t="shared" ref="DW9:DW42" si="15">COUNTIF(E9:DG9,"ОКР")</f>
        <v>0</v>
      </c>
      <c r="DX9" s="10">
        <f t="shared" ref="DX9:DX42" si="16">COUNTIF(E9:DG9,"ИЗО")</f>
        <v>0</v>
      </c>
      <c r="DY9" s="10">
        <f t="shared" ref="DY9:DY42" si="17">COUNTIF(E9:DG9,"КУБ")</f>
        <v>0</v>
      </c>
      <c r="DZ9" s="10">
        <f t="shared" ref="DZ9:DZ42" si="18">COUNTIF(E9:DG9,"МУЗ")</f>
        <v>0</v>
      </c>
      <c r="EA9" s="10">
        <f t="shared" ref="EA9:EA42" si="19">COUNTIF(E9:DG9,"ОБЗ")</f>
        <v>0</v>
      </c>
      <c r="EB9" s="10">
        <f t="shared" ref="EB9:EB42" si="20">COUNTIF(E9:DG9,"ТЕХ")</f>
        <v>0</v>
      </c>
      <c r="EC9" s="10">
        <f t="shared" ref="EC9:EC42" si="21">COUNTIF(E9:DG9,"ФЗР")</f>
        <v>0</v>
      </c>
      <c r="ED9" s="43">
        <f>DH9*100/('кол-во часов'!B5*18)</f>
        <v>2.2222222222222223</v>
      </c>
      <c r="EE9" s="43">
        <f>DI9*100/('кол-во часов'!C5*18)</f>
        <v>2.7777777777777777</v>
      </c>
      <c r="EF9" s="43" t="e">
        <f>DJ9*100/('кол-во часов'!D5*18)</f>
        <v>#DIV/0!</v>
      </c>
      <c r="EG9" s="43" t="e">
        <f>DK9*100/('кол-во часов'!E5*18)</f>
        <v>#DIV/0!</v>
      </c>
      <c r="EH9" s="43" t="e">
        <f>DL9*100/('кол-во часов'!F5*18)</f>
        <v>#DIV/0!</v>
      </c>
      <c r="EI9" s="43" t="e">
        <f>DM9*100/('кол-во часов'!G5*18)</f>
        <v>#DIV/0!</v>
      </c>
      <c r="EJ9" s="43" t="e">
        <f>DN9*100/('кол-во часов'!H5*18)</f>
        <v>#DIV/0!</v>
      </c>
      <c r="EK9" s="43" t="e">
        <f>DO9*100/('кол-во часов'!I5*18)</f>
        <v>#DIV/0!</v>
      </c>
      <c r="EL9" s="43" t="e">
        <f>DP9*100/('кол-во часов'!J5*18)</f>
        <v>#DIV/0!</v>
      </c>
      <c r="EM9" s="43" t="e">
        <f>DQ9*100/('кол-во часов'!K5*18)</f>
        <v>#DIV/0!</v>
      </c>
      <c r="EN9" s="43" t="e">
        <f>DR9*100/('кол-во часов'!L5*18)</f>
        <v>#DIV/0!</v>
      </c>
      <c r="EO9" s="43" t="e">
        <f>DS9*100/('кол-во часов'!M5*18)</f>
        <v>#DIV/0!</v>
      </c>
      <c r="EP9" s="43" t="e">
        <f>DT9*100/('кол-во часов'!N5*18)</f>
        <v>#DIV/0!</v>
      </c>
      <c r="EQ9" s="43">
        <f>DU9*100/('кол-во часов'!O5*18)</f>
        <v>8.3333333333333339</v>
      </c>
      <c r="ER9" s="43" t="e">
        <f>DV9*100/('кол-во часов'!P5*18)</f>
        <v>#DIV/0!</v>
      </c>
      <c r="ES9" s="43">
        <f>DW9*100/('кол-во часов'!R5*18)</f>
        <v>0</v>
      </c>
      <c r="ET9" s="43">
        <f>DX9*100/('кол-во часов'!S5*18)</f>
        <v>0</v>
      </c>
      <c r="EU9" s="43">
        <f>DY9*100/('кол-во часов'!T5*18)</f>
        <v>0</v>
      </c>
      <c r="EV9" s="43">
        <f>DZ9*100/('кол-во часов'!U5*18)</f>
        <v>0</v>
      </c>
      <c r="EW9" s="43" t="e">
        <f>EA9*100/('кол-во часов'!V5*18)</f>
        <v>#DIV/0!</v>
      </c>
      <c r="EX9" s="43">
        <f>EB9*100/('кол-во часов'!W5*18)</f>
        <v>0</v>
      </c>
      <c r="EY9" s="43">
        <f>EC9*100/('кол-во часов'!X5*18)</f>
        <v>0</v>
      </c>
    </row>
    <row r="10" spans="1:155" ht="18" customHeight="1" x14ac:dyDescent="0.25">
      <c r="A10" s="19" t="s">
        <v>44</v>
      </c>
      <c r="B10" s="67" t="s">
        <v>45</v>
      </c>
      <c r="D10" s="30" t="s">
        <v>8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66" t="s">
        <v>5</v>
      </c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70" t="s">
        <v>7</v>
      </c>
      <c r="AM10" s="66" t="s">
        <v>1</v>
      </c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77" t="s">
        <v>108</v>
      </c>
      <c r="BF10" s="8"/>
      <c r="BG10" s="8"/>
      <c r="BH10" s="8"/>
      <c r="BI10" s="8"/>
      <c r="BJ10" s="8"/>
      <c r="BK10" s="77" t="s">
        <v>108</v>
      </c>
      <c r="BL10" s="8"/>
      <c r="BM10" s="8"/>
      <c r="BN10" s="8"/>
      <c r="BO10" s="8"/>
      <c r="BP10" s="8"/>
      <c r="BQ10" s="8"/>
      <c r="BR10" s="8"/>
      <c r="BS10" s="8"/>
      <c r="BT10" s="8"/>
      <c r="BU10" s="70" t="s">
        <v>7</v>
      </c>
      <c r="BV10" s="8"/>
      <c r="BW10" s="8"/>
      <c r="BX10" s="8"/>
      <c r="BY10" s="66" t="s">
        <v>5</v>
      </c>
      <c r="BZ10" s="8"/>
      <c r="CA10" s="8"/>
      <c r="CB10" s="8"/>
      <c r="CC10" s="77"/>
      <c r="CD10" s="8"/>
      <c r="CE10" s="8"/>
      <c r="CF10" s="8"/>
      <c r="CG10" s="8"/>
      <c r="CH10" s="8"/>
      <c r="CI10" s="8"/>
      <c r="CJ10" s="66" t="s">
        <v>1</v>
      </c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77" t="s">
        <v>108</v>
      </c>
      <c r="CW10" s="77" t="s">
        <v>108</v>
      </c>
      <c r="CX10" s="8"/>
      <c r="CY10" s="8"/>
      <c r="CZ10" s="8"/>
      <c r="DA10" s="70" t="s">
        <v>7</v>
      </c>
      <c r="DB10" s="8"/>
      <c r="DC10" s="8"/>
      <c r="DD10" s="8"/>
      <c r="DE10" s="8"/>
      <c r="DF10" s="8"/>
      <c r="DG10" s="8"/>
      <c r="DH10" s="10">
        <f t="shared" si="0"/>
        <v>2</v>
      </c>
      <c r="DI10" s="13">
        <f t="shared" si="1"/>
        <v>2</v>
      </c>
      <c r="DJ10" s="10">
        <f t="shared" si="2"/>
        <v>0</v>
      </c>
      <c r="DK10" s="10">
        <f t="shared" si="3"/>
        <v>0</v>
      </c>
      <c r="DL10" s="10">
        <f t="shared" si="4"/>
        <v>0</v>
      </c>
      <c r="DM10" s="10">
        <f t="shared" si="5"/>
        <v>0</v>
      </c>
      <c r="DN10" s="10">
        <f t="shared" si="6"/>
        <v>0</v>
      </c>
      <c r="DO10" s="10">
        <f t="shared" si="7"/>
        <v>0</v>
      </c>
      <c r="DP10" s="10">
        <f t="shared" si="8"/>
        <v>0</v>
      </c>
      <c r="DQ10" s="10">
        <f t="shared" si="9"/>
        <v>0</v>
      </c>
      <c r="DR10" s="10">
        <f t="shared" si="10"/>
        <v>0</v>
      </c>
      <c r="DS10" s="10">
        <f t="shared" si="11"/>
        <v>0</v>
      </c>
      <c r="DT10" s="10">
        <f t="shared" si="12"/>
        <v>0</v>
      </c>
      <c r="DU10" s="10">
        <f t="shared" si="13"/>
        <v>3</v>
      </c>
      <c r="DV10" s="10">
        <f t="shared" si="14"/>
        <v>0</v>
      </c>
      <c r="DW10" s="10">
        <f t="shared" si="15"/>
        <v>0</v>
      </c>
      <c r="DX10" s="10">
        <f t="shared" si="16"/>
        <v>0</v>
      </c>
      <c r="DY10" s="10">
        <f t="shared" si="17"/>
        <v>0</v>
      </c>
      <c r="DZ10" s="10">
        <f t="shared" si="18"/>
        <v>0</v>
      </c>
      <c r="EA10" s="10">
        <f t="shared" si="19"/>
        <v>0</v>
      </c>
      <c r="EB10" s="10">
        <f t="shared" si="20"/>
        <v>0</v>
      </c>
      <c r="EC10" s="10">
        <f t="shared" si="21"/>
        <v>0</v>
      </c>
      <c r="ED10" s="43">
        <f>DH10*100/('кол-во часов'!B6*18)</f>
        <v>2.2222222222222223</v>
      </c>
      <c r="EE10" s="43">
        <f>DI10*100/('кол-во часов'!C6*18)</f>
        <v>2.7777777777777777</v>
      </c>
      <c r="EF10" s="43" t="e">
        <f>DJ10*100/('кол-во часов'!D6*17)</f>
        <v>#DIV/0!</v>
      </c>
      <c r="EG10" s="43" t="e">
        <f>DK10*100/('кол-во часов'!E6*18)</f>
        <v>#DIV/0!</v>
      </c>
      <c r="EH10" s="43" t="e">
        <f>DL10*100/('кол-во часов'!F6*18)</f>
        <v>#DIV/0!</v>
      </c>
      <c r="EI10" s="43" t="e">
        <f>DM10*100/('кол-во часов'!G6*18)</f>
        <v>#DIV/0!</v>
      </c>
      <c r="EJ10" s="43" t="e">
        <f>DN10*100/('кол-во часов'!H6*18)</f>
        <v>#DIV/0!</v>
      </c>
      <c r="EK10" s="43" t="e">
        <f>DO10*100/('кол-во часов'!I6*18)</f>
        <v>#DIV/0!</v>
      </c>
      <c r="EL10" s="43" t="e">
        <f>DP10*100/('кол-во часов'!J6*18)</f>
        <v>#DIV/0!</v>
      </c>
      <c r="EM10" s="43" t="e">
        <f>DQ10*100/('кол-во часов'!K6*18)</f>
        <v>#DIV/0!</v>
      </c>
      <c r="EN10" s="43" t="e">
        <f>DR10*100/('кол-во часов'!L6*18)</f>
        <v>#DIV/0!</v>
      </c>
      <c r="EO10" s="43" t="e">
        <f>DS10*100/('кол-во часов'!M6*18)</f>
        <v>#DIV/0!</v>
      </c>
      <c r="EP10" s="43" t="e">
        <f>DT10*100/('кол-во часов'!N6*18)</f>
        <v>#DIV/0!</v>
      </c>
      <c r="EQ10" s="43">
        <f>DU10*100/('кол-во часов'!O6*18)</f>
        <v>8.3333333333333339</v>
      </c>
      <c r="ER10" s="43" t="e">
        <f>DV10*100/('кол-во часов'!P6*18)</f>
        <v>#DIV/0!</v>
      </c>
      <c r="ES10" s="43">
        <f>DW10*100/('кол-во часов'!R6*18)</f>
        <v>0</v>
      </c>
      <c r="ET10" s="43">
        <f>DX10*100/('кол-во часов'!S6*18)</f>
        <v>0</v>
      </c>
      <c r="EU10" s="43">
        <f>DY10*100/('кол-во часов'!T6*18)</f>
        <v>0</v>
      </c>
      <c r="EV10" s="43">
        <f>DZ10*100/('кол-во часов'!U6*18)</f>
        <v>0</v>
      </c>
      <c r="EW10" s="43" t="e">
        <f>EA10*100/('кол-во часов'!V6*18)</f>
        <v>#DIV/0!</v>
      </c>
      <c r="EX10" s="43">
        <f>EB10*100/('кол-во часов'!W6*18)</f>
        <v>0</v>
      </c>
      <c r="EY10" s="43">
        <f>EC10*100/('кол-во часов'!X6*18)</f>
        <v>0</v>
      </c>
    </row>
    <row r="11" spans="1:155" ht="18" customHeight="1" x14ac:dyDescent="0.25">
      <c r="A11" s="20" t="s">
        <v>75</v>
      </c>
      <c r="B11" s="68" t="s">
        <v>76</v>
      </c>
      <c r="D11" s="30" t="s">
        <v>11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66" t="s">
        <v>5</v>
      </c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70" t="s">
        <v>7</v>
      </c>
      <c r="AM11" s="66" t="s">
        <v>1</v>
      </c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77" t="s">
        <v>108</v>
      </c>
      <c r="BF11" s="8"/>
      <c r="BG11" s="8"/>
      <c r="BH11" s="8"/>
      <c r="BI11" s="8"/>
      <c r="BJ11" s="8"/>
      <c r="BK11" s="77" t="s">
        <v>108</v>
      </c>
      <c r="BL11" s="8"/>
      <c r="BM11" s="8"/>
      <c r="BN11" s="8"/>
      <c r="BO11" s="8"/>
      <c r="BP11" s="8"/>
      <c r="BQ11" s="8"/>
      <c r="BR11" s="8"/>
      <c r="BS11" s="8"/>
      <c r="BT11" s="8"/>
      <c r="BU11" s="70" t="s">
        <v>7</v>
      </c>
      <c r="BV11" s="8"/>
      <c r="BW11" s="8"/>
      <c r="BX11" s="8"/>
      <c r="BY11" s="66" t="s">
        <v>5</v>
      </c>
      <c r="BZ11" s="8"/>
      <c r="CA11" s="8"/>
      <c r="CB11" s="8"/>
      <c r="CC11" s="77"/>
      <c r="CD11" s="8"/>
      <c r="CE11" s="8"/>
      <c r="CF11" s="8"/>
      <c r="CG11" s="8"/>
      <c r="CH11" s="8"/>
      <c r="CI11" s="8"/>
      <c r="CJ11" s="66" t="s">
        <v>1</v>
      </c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95" t="s">
        <v>108</v>
      </c>
      <c r="CW11" s="95" t="s">
        <v>108</v>
      </c>
      <c r="CX11" s="8"/>
      <c r="CY11" s="8"/>
      <c r="CZ11" s="8"/>
      <c r="DA11" s="70" t="s">
        <v>7</v>
      </c>
      <c r="DB11" s="8"/>
      <c r="DC11" s="8"/>
      <c r="DD11" s="8"/>
      <c r="DE11" s="8"/>
      <c r="DF11" s="8"/>
      <c r="DG11" s="8"/>
      <c r="DH11" s="10">
        <f t="shared" si="0"/>
        <v>2</v>
      </c>
      <c r="DI11" s="13">
        <f t="shared" si="1"/>
        <v>2</v>
      </c>
      <c r="DJ11" s="10">
        <f t="shared" si="2"/>
        <v>0</v>
      </c>
      <c r="DK11" s="10">
        <f t="shared" si="3"/>
        <v>0</v>
      </c>
      <c r="DL11" s="10">
        <f t="shared" si="4"/>
        <v>0</v>
      </c>
      <c r="DM11" s="10">
        <f t="shared" si="5"/>
        <v>0</v>
      </c>
      <c r="DN11" s="10">
        <f t="shared" si="6"/>
        <v>0</v>
      </c>
      <c r="DO11" s="10">
        <f t="shared" si="7"/>
        <v>0</v>
      </c>
      <c r="DP11" s="10">
        <f t="shared" si="8"/>
        <v>0</v>
      </c>
      <c r="DQ11" s="10">
        <f t="shared" si="9"/>
        <v>0</v>
      </c>
      <c r="DR11" s="10">
        <f t="shared" si="10"/>
        <v>0</v>
      </c>
      <c r="DS11" s="10">
        <f t="shared" si="11"/>
        <v>0</v>
      </c>
      <c r="DT11" s="10">
        <f t="shared" si="12"/>
        <v>0</v>
      </c>
      <c r="DU11" s="10">
        <f t="shared" si="13"/>
        <v>3</v>
      </c>
      <c r="DV11" s="10">
        <f t="shared" si="14"/>
        <v>0</v>
      </c>
      <c r="DW11" s="10">
        <f t="shared" si="15"/>
        <v>0</v>
      </c>
      <c r="DX11" s="10">
        <f t="shared" si="16"/>
        <v>0</v>
      </c>
      <c r="DY11" s="10">
        <f t="shared" si="17"/>
        <v>0</v>
      </c>
      <c r="DZ11" s="10">
        <f t="shared" si="18"/>
        <v>0</v>
      </c>
      <c r="EA11" s="10">
        <f t="shared" si="19"/>
        <v>0</v>
      </c>
      <c r="EB11" s="10">
        <f t="shared" si="20"/>
        <v>0</v>
      </c>
      <c r="EC11" s="10">
        <f t="shared" si="21"/>
        <v>0</v>
      </c>
      <c r="ED11" s="43">
        <f>DH11*100/('кол-во часов'!B7*18)</f>
        <v>2.2222222222222223</v>
      </c>
      <c r="EE11" s="43">
        <f>DI11*100/('кол-во часов'!C7*18)</f>
        <v>2.7777777777777777</v>
      </c>
      <c r="EF11" s="43" t="e">
        <f>DJ11*100/('кол-во часов'!D7*17)</f>
        <v>#DIV/0!</v>
      </c>
      <c r="EG11" s="43" t="e">
        <f>DK11*100/('кол-во часов'!E7*18)</f>
        <v>#DIV/0!</v>
      </c>
      <c r="EH11" s="43" t="e">
        <f>DL11*100/('кол-во часов'!F7*18)</f>
        <v>#DIV/0!</v>
      </c>
      <c r="EI11" s="43" t="e">
        <f>DM11*100/('кол-во часов'!G7*18)</f>
        <v>#DIV/0!</v>
      </c>
      <c r="EJ11" s="43" t="e">
        <f>DN11*100/('кол-во часов'!H7*18)</f>
        <v>#DIV/0!</v>
      </c>
      <c r="EK11" s="43" t="e">
        <f>DO11*100/('кол-во часов'!I7*18)</f>
        <v>#DIV/0!</v>
      </c>
      <c r="EL11" s="43" t="e">
        <f>DP11*100/('кол-во часов'!J7*18)</f>
        <v>#DIV/0!</v>
      </c>
      <c r="EM11" s="43" t="e">
        <f>DQ11*100/('кол-во часов'!K7*18)</f>
        <v>#DIV/0!</v>
      </c>
      <c r="EN11" s="43" t="e">
        <f>DR11*100/('кол-во часов'!L7*18)</f>
        <v>#DIV/0!</v>
      </c>
      <c r="EO11" s="43" t="e">
        <f>DS11*100/('кол-во часов'!M7*18)</f>
        <v>#DIV/0!</v>
      </c>
      <c r="EP11" s="43" t="e">
        <f>DT11*100/('кол-во часов'!N7*18)</f>
        <v>#DIV/0!</v>
      </c>
      <c r="EQ11" s="43">
        <f>DU11*100/('кол-во часов'!O7*18)</f>
        <v>8.3333333333333339</v>
      </c>
      <c r="ER11" s="43" t="e">
        <f>DV11*100/('кол-во часов'!P7*18)</f>
        <v>#DIV/0!</v>
      </c>
      <c r="ES11" s="43">
        <f>DW11*100/('кол-во часов'!R7*18)</f>
        <v>0</v>
      </c>
      <c r="ET11" s="43">
        <f>DX11*100/('кол-во часов'!S7*18)</f>
        <v>0</v>
      </c>
      <c r="EU11" s="43">
        <f>DY11*100/('кол-во часов'!T7*18)</f>
        <v>0</v>
      </c>
      <c r="EV11" s="43">
        <f>DZ11*100/('кол-во часов'!U7*18)</f>
        <v>0</v>
      </c>
      <c r="EW11" s="43" t="e">
        <f>EA11*100/('кол-во часов'!V7*18)</f>
        <v>#DIV/0!</v>
      </c>
      <c r="EX11" s="43">
        <f>EB11*100/('кол-во часов'!W7*18)</f>
        <v>0</v>
      </c>
      <c r="EY11" s="43">
        <f>EC11*100/('кол-во часов'!X7*18)</f>
        <v>0</v>
      </c>
    </row>
    <row r="12" spans="1:155" ht="18" customHeight="1" x14ac:dyDescent="0.25">
      <c r="A12" s="19" t="s">
        <v>27</v>
      </c>
      <c r="B12" s="69" t="s">
        <v>28</v>
      </c>
      <c r="D12" s="30" t="s">
        <v>13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66" t="s">
        <v>5</v>
      </c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70" t="s">
        <v>7</v>
      </c>
      <c r="AM12" s="66" t="s">
        <v>1</v>
      </c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77" t="s">
        <v>108</v>
      </c>
      <c r="BF12" s="8"/>
      <c r="BG12" s="8"/>
      <c r="BH12" s="8"/>
      <c r="BI12" s="8"/>
      <c r="BJ12" s="8"/>
      <c r="BK12" s="77" t="s">
        <v>108</v>
      </c>
      <c r="BL12" s="8"/>
      <c r="BM12" s="8"/>
      <c r="BN12" s="8"/>
      <c r="BO12" s="8"/>
      <c r="BP12" s="8"/>
      <c r="BQ12" s="8"/>
      <c r="BR12" s="8"/>
      <c r="BS12" s="8"/>
      <c r="BT12" s="8"/>
      <c r="BU12" s="70" t="s">
        <v>7</v>
      </c>
      <c r="BV12" s="8"/>
      <c r="BW12" s="8"/>
      <c r="BX12" s="8"/>
      <c r="BY12" s="66" t="s">
        <v>5</v>
      </c>
      <c r="BZ12" s="8"/>
      <c r="CA12" s="8"/>
      <c r="CB12" s="8"/>
      <c r="CC12" s="77"/>
      <c r="CD12" s="8"/>
      <c r="CE12" s="8"/>
      <c r="CF12" s="8"/>
      <c r="CG12" s="8"/>
      <c r="CH12" s="8"/>
      <c r="CI12" s="8"/>
      <c r="CJ12" s="66" t="s">
        <v>1</v>
      </c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95" t="s">
        <v>108</v>
      </c>
      <c r="CW12" s="95" t="s">
        <v>108</v>
      </c>
      <c r="CX12" s="8"/>
      <c r="CY12" s="8"/>
      <c r="CZ12" s="8"/>
      <c r="DA12" s="70" t="s">
        <v>7</v>
      </c>
      <c r="DB12" s="8"/>
      <c r="DC12" s="8"/>
      <c r="DD12" s="8"/>
      <c r="DE12" s="8"/>
      <c r="DF12" s="8"/>
      <c r="DG12" s="8"/>
      <c r="DH12" s="10">
        <f t="shared" si="0"/>
        <v>2</v>
      </c>
      <c r="DI12" s="13">
        <f t="shared" si="1"/>
        <v>2</v>
      </c>
      <c r="DJ12" s="10">
        <f t="shared" si="2"/>
        <v>0</v>
      </c>
      <c r="DK12" s="10">
        <f t="shared" si="3"/>
        <v>0</v>
      </c>
      <c r="DL12" s="10">
        <f t="shared" si="4"/>
        <v>0</v>
      </c>
      <c r="DM12" s="10">
        <f t="shared" si="5"/>
        <v>0</v>
      </c>
      <c r="DN12" s="10">
        <f t="shared" si="6"/>
        <v>0</v>
      </c>
      <c r="DO12" s="10">
        <f t="shared" si="7"/>
        <v>0</v>
      </c>
      <c r="DP12" s="10">
        <f t="shared" si="8"/>
        <v>0</v>
      </c>
      <c r="DQ12" s="10">
        <f t="shared" si="9"/>
        <v>0</v>
      </c>
      <c r="DR12" s="10">
        <f t="shared" si="10"/>
        <v>0</v>
      </c>
      <c r="DS12" s="10">
        <f t="shared" si="11"/>
        <v>0</v>
      </c>
      <c r="DT12" s="10">
        <f t="shared" si="12"/>
        <v>0</v>
      </c>
      <c r="DU12" s="10">
        <f t="shared" si="13"/>
        <v>3</v>
      </c>
      <c r="DV12" s="10">
        <f t="shared" si="14"/>
        <v>0</v>
      </c>
      <c r="DW12" s="10">
        <f t="shared" si="15"/>
        <v>0</v>
      </c>
      <c r="DX12" s="10">
        <f t="shared" si="16"/>
        <v>0</v>
      </c>
      <c r="DY12" s="10">
        <f t="shared" si="17"/>
        <v>0</v>
      </c>
      <c r="DZ12" s="10">
        <f t="shared" si="18"/>
        <v>0</v>
      </c>
      <c r="EA12" s="10">
        <f t="shared" si="19"/>
        <v>0</v>
      </c>
      <c r="EB12" s="10">
        <f t="shared" si="20"/>
        <v>0</v>
      </c>
      <c r="EC12" s="10">
        <f t="shared" si="21"/>
        <v>0</v>
      </c>
      <c r="ED12" s="43">
        <f>DH12*100/('кол-во часов'!B8*18)</f>
        <v>2.2222222222222223</v>
      </c>
      <c r="EE12" s="43">
        <f>DI12*100/('кол-во часов'!C8*18)</f>
        <v>2.7777777777777777</v>
      </c>
      <c r="EF12" s="43" t="e">
        <f>DJ12*100/('кол-во часов'!D8*17)</f>
        <v>#DIV/0!</v>
      </c>
      <c r="EG12" s="43" t="e">
        <f>DK12*100/('кол-во часов'!E8*18)</f>
        <v>#DIV/0!</v>
      </c>
      <c r="EH12" s="43" t="e">
        <f>DL12*100/('кол-во часов'!F8*18)</f>
        <v>#DIV/0!</v>
      </c>
      <c r="EI12" s="43" t="e">
        <f>DM12*100/('кол-во часов'!G8*18)</f>
        <v>#DIV/0!</v>
      </c>
      <c r="EJ12" s="43" t="e">
        <f>DN12*100/('кол-во часов'!H8*18)</f>
        <v>#DIV/0!</v>
      </c>
      <c r="EK12" s="43" t="e">
        <f>DO12*100/('кол-во часов'!I8*18)</f>
        <v>#DIV/0!</v>
      </c>
      <c r="EL12" s="43" t="e">
        <f>DP12*100/('кол-во часов'!J8*18)</f>
        <v>#DIV/0!</v>
      </c>
      <c r="EM12" s="43" t="e">
        <f>DQ12*100/('кол-во часов'!K8*18)</f>
        <v>#DIV/0!</v>
      </c>
      <c r="EN12" s="43" t="e">
        <f>DR12*100/('кол-во часов'!L8*18)</f>
        <v>#DIV/0!</v>
      </c>
      <c r="EO12" s="43" t="e">
        <f>DS12*100/('кол-во часов'!M8*18)</f>
        <v>#DIV/0!</v>
      </c>
      <c r="EP12" s="43" t="e">
        <f>DT12*100/('кол-во часов'!N8*18)</f>
        <v>#DIV/0!</v>
      </c>
      <c r="EQ12" s="43">
        <f>DU12*100/('кол-во часов'!O8*18)</f>
        <v>8.3333333333333339</v>
      </c>
      <c r="ER12" s="43" t="e">
        <f>DV12*100/('кол-во часов'!P8*18)</f>
        <v>#DIV/0!</v>
      </c>
      <c r="ES12" s="43">
        <f>DW12*100/('кол-во часов'!R8*18)</f>
        <v>0</v>
      </c>
      <c r="ET12" s="43">
        <f>DX12*100/('кол-во часов'!S8*18)</f>
        <v>0</v>
      </c>
      <c r="EU12" s="43">
        <f>DY12*100/('кол-во часов'!T8*18)</f>
        <v>0</v>
      </c>
      <c r="EV12" s="43">
        <f>DZ12*100/('кол-во часов'!U8*18)</f>
        <v>0</v>
      </c>
      <c r="EW12" s="43" t="e">
        <f>EA12*100/('кол-во часов'!V8*18)</f>
        <v>#DIV/0!</v>
      </c>
      <c r="EX12" s="43">
        <f>EB12*100/('кол-во часов'!W8*18)</f>
        <v>0</v>
      </c>
      <c r="EY12" s="43">
        <f>EC12*100/('кол-во часов'!X8*18)</f>
        <v>0</v>
      </c>
    </row>
    <row r="13" spans="1:155" ht="18" customHeight="1" x14ac:dyDescent="0.25">
      <c r="A13" s="19" t="s">
        <v>56</v>
      </c>
      <c r="B13" s="66" t="s">
        <v>33</v>
      </c>
      <c r="D13" s="30" t="s">
        <v>16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66" t="s">
        <v>1</v>
      </c>
      <c r="P13" s="66" t="s">
        <v>5</v>
      </c>
      <c r="Q13" s="8"/>
      <c r="R13" s="8"/>
      <c r="S13" s="8"/>
      <c r="T13" s="8"/>
      <c r="U13" s="70" t="s">
        <v>7</v>
      </c>
      <c r="V13" s="8"/>
      <c r="W13" s="8"/>
      <c r="X13" s="70"/>
      <c r="Y13" s="8"/>
      <c r="Z13" s="8"/>
      <c r="AA13" s="66" t="s">
        <v>1</v>
      </c>
      <c r="AB13" s="8"/>
      <c r="AC13" s="8"/>
      <c r="AD13" s="8"/>
      <c r="AE13" s="8"/>
      <c r="AF13" s="8"/>
      <c r="AG13" s="66" t="s">
        <v>5</v>
      </c>
      <c r="AH13" s="8"/>
      <c r="AI13" s="8"/>
      <c r="AJ13" s="8"/>
      <c r="AK13" s="8"/>
      <c r="AL13" s="8"/>
      <c r="AM13" s="66" t="s">
        <v>1</v>
      </c>
      <c r="AN13" s="8"/>
      <c r="AO13" s="8"/>
      <c r="AP13" s="8"/>
      <c r="AQ13" s="8"/>
      <c r="AR13" s="8"/>
      <c r="AS13" s="8"/>
      <c r="AT13" s="66" t="s">
        <v>5</v>
      </c>
      <c r="AU13" s="8"/>
      <c r="AV13" s="8"/>
      <c r="AW13" s="8"/>
      <c r="AX13" s="8"/>
      <c r="AY13" s="8"/>
      <c r="AZ13" s="8"/>
      <c r="BA13" s="8"/>
      <c r="BB13" s="8"/>
      <c r="BC13" s="66"/>
      <c r="BD13" s="8"/>
      <c r="BE13" s="77" t="s">
        <v>108</v>
      </c>
      <c r="BF13" s="8"/>
      <c r="BG13" s="8"/>
      <c r="BH13" s="8"/>
      <c r="BI13" s="8"/>
      <c r="BJ13" s="8"/>
      <c r="BK13" s="77" t="s">
        <v>108</v>
      </c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70" t="s">
        <v>7</v>
      </c>
      <c r="CA13" s="8"/>
      <c r="CB13" s="8"/>
      <c r="CC13" s="77"/>
      <c r="CD13" s="70"/>
      <c r="CE13" s="8"/>
      <c r="CF13" s="8"/>
      <c r="CG13" s="8"/>
      <c r="CH13" s="8"/>
      <c r="CI13" s="8"/>
      <c r="CJ13" s="70" t="s">
        <v>5</v>
      </c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95" t="s">
        <v>108</v>
      </c>
      <c r="CW13" s="95" t="s">
        <v>108</v>
      </c>
      <c r="CX13" s="8"/>
      <c r="CY13" s="70"/>
      <c r="CZ13" s="8"/>
      <c r="DA13" s="8"/>
      <c r="DB13" s="100" t="s">
        <v>7</v>
      </c>
      <c r="DC13" s="8"/>
      <c r="DD13" s="8"/>
      <c r="DE13" s="8"/>
      <c r="DF13" s="8"/>
      <c r="DG13" s="8"/>
      <c r="DH13" s="10">
        <f t="shared" si="0"/>
        <v>3</v>
      </c>
      <c r="DI13" s="13">
        <f t="shared" si="1"/>
        <v>4</v>
      </c>
      <c r="DJ13" s="10">
        <f t="shared" si="2"/>
        <v>0</v>
      </c>
      <c r="DK13" s="10">
        <f t="shared" si="3"/>
        <v>0</v>
      </c>
      <c r="DL13" s="10">
        <f t="shared" si="4"/>
        <v>0</v>
      </c>
      <c r="DM13" s="10">
        <f t="shared" si="5"/>
        <v>0</v>
      </c>
      <c r="DN13" s="10">
        <f t="shared" si="6"/>
        <v>0</v>
      </c>
      <c r="DO13" s="10">
        <f t="shared" si="7"/>
        <v>0</v>
      </c>
      <c r="DP13" s="10">
        <f t="shared" si="8"/>
        <v>0</v>
      </c>
      <c r="DQ13" s="10">
        <f t="shared" si="9"/>
        <v>0</v>
      </c>
      <c r="DR13" s="10">
        <f t="shared" si="10"/>
        <v>0</v>
      </c>
      <c r="DS13" s="10">
        <f t="shared" si="11"/>
        <v>0</v>
      </c>
      <c r="DT13" s="10">
        <f t="shared" si="12"/>
        <v>0</v>
      </c>
      <c r="DU13" s="10">
        <f t="shared" si="13"/>
        <v>3</v>
      </c>
      <c r="DV13" s="10">
        <f t="shared" si="14"/>
        <v>0</v>
      </c>
      <c r="DW13" s="10">
        <f t="shared" si="15"/>
        <v>0</v>
      </c>
      <c r="DX13" s="10">
        <f t="shared" si="16"/>
        <v>0</v>
      </c>
      <c r="DY13" s="10">
        <f t="shared" si="17"/>
        <v>0</v>
      </c>
      <c r="DZ13" s="10">
        <f t="shared" si="18"/>
        <v>0</v>
      </c>
      <c r="EA13" s="10">
        <f t="shared" si="19"/>
        <v>0</v>
      </c>
      <c r="EB13" s="10">
        <f t="shared" si="20"/>
        <v>0</v>
      </c>
      <c r="EC13" s="10">
        <f t="shared" si="21"/>
        <v>0</v>
      </c>
      <c r="ED13" s="43">
        <f>DH13*100/('кол-во часов'!B9*18)</f>
        <v>3.3333333333333335</v>
      </c>
      <c r="EE13" s="43">
        <f>DI13*100/('кол-во часов'!C9*18)</f>
        <v>5.5555555555555554</v>
      </c>
      <c r="EF13" s="43" t="e">
        <f>DJ13*100/('кол-во часов'!D9*17)</f>
        <v>#DIV/0!</v>
      </c>
      <c r="EG13" s="43" t="e">
        <f>DK13*100/('кол-во часов'!E9*18)</f>
        <v>#DIV/0!</v>
      </c>
      <c r="EH13" s="43" t="e">
        <f>DL13*100/('кол-во часов'!F9*18)</f>
        <v>#DIV/0!</v>
      </c>
      <c r="EI13" s="43" t="e">
        <f>DM13*100/('кол-во часов'!G9*18)</f>
        <v>#DIV/0!</v>
      </c>
      <c r="EJ13" s="43" t="e">
        <f>DN13*100/('кол-во часов'!H9*18)</f>
        <v>#DIV/0!</v>
      </c>
      <c r="EK13" s="43" t="e">
        <f>DO13*100/('кол-во часов'!I9*18)</f>
        <v>#DIV/0!</v>
      </c>
      <c r="EL13" s="43" t="e">
        <f>DP13*100/('кол-во часов'!J9*18)</f>
        <v>#DIV/0!</v>
      </c>
      <c r="EM13" s="43" t="e">
        <f>DQ13*100/('кол-во часов'!K9*18)</f>
        <v>#DIV/0!</v>
      </c>
      <c r="EN13" s="43" t="e">
        <f>DR13*100/('кол-во часов'!L9*18)</f>
        <v>#DIV/0!</v>
      </c>
      <c r="EO13" s="43" t="e">
        <f>DS13*100/('кол-во часов'!M9*18)</f>
        <v>#DIV/0!</v>
      </c>
      <c r="EP13" s="43" t="e">
        <f>DT13*100/('кол-во часов'!N9*18)</f>
        <v>#DIV/0!</v>
      </c>
      <c r="EQ13" s="43">
        <f>DU13*100/('кол-во часов'!O9*18)</f>
        <v>8.3333333333333339</v>
      </c>
      <c r="ER13" s="43" t="e">
        <f>DV13*100/('кол-во часов'!P9*18)</f>
        <v>#DIV/0!</v>
      </c>
      <c r="ES13" s="43">
        <f>DW13*100/('кол-во часов'!R9*18)</f>
        <v>0</v>
      </c>
      <c r="ET13" s="43">
        <f>DX13*100/('кол-во часов'!S9*18)</f>
        <v>0</v>
      </c>
      <c r="EU13" s="43">
        <f>DY13*100/('кол-во часов'!T9*18)</f>
        <v>0</v>
      </c>
      <c r="EV13" s="43">
        <f>DZ13*100/('кол-во часов'!U9*18)</f>
        <v>0</v>
      </c>
      <c r="EW13" s="43" t="e">
        <f>EA13*100/('кол-во часов'!V9*18)</f>
        <v>#DIV/0!</v>
      </c>
      <c r="EX13" s="43">
        <f>EB13*100/('кол-во часов'!W9*18)</f>
        <v>0</v>
      </c>
      <c r="EY13" s="43">
        <f>EC13*100/('кол-во часов'!X9*18)</f>
        <v>0</v>
      </c>
    </row>
    <row r="14" spans="1:155" ht="18" customHeight="1" x14ac:dyDescent="0.3">
      <c r="A14" s="19" t="s">
        <v>14</v>
      </c>
      <c r="B14" s="66" t="s">
        <v>14</v>
      </c>
      <c r="C14" s="1" t="s">
        <v>15</v>
      </c>
      <c r="D14" s="30" t="s">
        <v>18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66" t="s">
        <v>1</v>
      </c>
      <c r="P14" s="66" t="s">
        <v>5</v>
      </c>
      <c r="Q14" s="8"/>
      <c r="R14" s="8"/>
      <c r="S14" s="8"/>
      <c r="T14" s="8"/>
      <c r="U14" s="70" t="s">
        <v>7</v>
      </c>
      <c r="V14" s="8"/>
      <c r="W14" s="8"/>
      <c r="X14" s="70"/>
      <c r="Y14" s="8"/>
      <c r="Z14" s="8"/>
      <c r="AA14" s="66" t="s">
        <v>1</v>
      </c>
      <c r="AB14" s="8"/>
      <c r="AC14" s="8"/>
      <c r="AD14" s="8"/>
      <c r="AE14" s="8"/>
      <c r="AF14" s="8"/>
      <c r="AG14" s="66" t="s">
        <v>5</v>
      </c>
      <c r="AH14" s="8"/>
      <c r="AI14" s="8"/>
      <c r="AJ14" s="8"/>
      <c r="AK14" s="8"/>
      <c r="AL14" s="8"/>
      <c r="AM14" s="66" t="s">
        <v>1</v>
      </c>
      <c r="AN14" s="8"/>
      <c r="AO14" s="8"/>
      <c r="AP14" s="8"/>
      <c r="AQ14" s="8"/>
      <c r="AR14" s="8"/>
      <c r="AS14" s="8"/>
      <c r="AT14" s="66" t="s">
        <v>5</v>
      </c>
      <c r="AU14" s="8"/>
      <c r="AV14" s="8"/>
      <c r="AW14" s="8"/>
      <c r="AX14" s="8"/>
      <c r="AY14" s="8"/>
      <c r="AZ14" s="8"/>
      <c r="BA14" s="8"/>
      <c r="BB14" s="8"/>
      <c r="BC14" s="66"/>
      <c r="BD14" s="8"/>
      <c r="BE14" s="77" t="s">
        <v>108</v>
      </c>
      <c r="BF14" s="8"/>
      <c r="BG14" s="8"/>
      <c r="BH14" s="8"/>
      <c r="BI14" s="8"/>
      <c r="BJ14" s="8"/>
      <c r="BK14" s="77" t="s">
        <v>108</v>
      </c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70" t="s">
        <v>7</v>
      </c>
      <c r="CA14" s="8"/>
      <c r="CB14" s="8"/>
      <c r="CC14" s="77"/>
      <c r="CD14" s="70"/>
      <c r="CE14" s="8"/>
      <c r="CF14" s="8"/>
      <c r="CG14" s="8"/>
      <c r="CH14" s="8"/>
      <c r="CI14" s="8"/>
      <c r="CJ14" s="70" t="s">
        <v>5</v>
      </c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95" t="s">
        <v>108</v>
      </c>
      <c r="CW14" s="77" t="s">
        <v>108</v>
      </c>
      <c r="CX14" s="8"/>
      <c r="CY14" s="70"/>
      <c r="CZ14" s="8"/>
      <c r="DA14" s="8"/>
      <c r="DB14" s="100" t="s">
        <v>7</v>
      </c>
      <c r="DC14" s="8"/>
      <c r="DD14" s="8"/>
      <c r="DE14" s="8"/>
      <c r="DF14" s="8"/>
      <c r="DG14" s="8"/>
      <c r="DH14" s="10">
        <f t="shared" si="0"/>
        <v>3</v>
      </c>
      <c r="DI14" s="13">
        <f t="shared" si="1"/>
        <v>4</v>
      </c>
      <c r="DJ14" s="10">
        <f t="shared" si="2"/>
        <v>0</v>
      </c>
      <c r="DK14" s="10">
        <f t="shared" si="3"/>
        <v>0</v>
      </c>
      <c r="DL14" s="10">
        <f t="shared" si="4"/>
        <v>0</v>
      </c>
      <c r="DM14" s="10">
        <f t="shared" si="5"/>
        <v>0</v>
      </c>
      <c r="DN14" s="10">
        <f t="shared" si="6"/>
        <v>0</v>
      </c>
      <c r="DO14" s="10">
        <f t="shared" si="7"/>
        <v>0</v>
      </c>
      <c r="DP14" s="10">
        <f t="shared" si="8"/>
        <v>0</v>
      </c>
      <c r="DQ14" s="10">
        <f t="shared" si="9"/>
        <v>0</v>
      </c>
      <c r="DR14" s="10">
        <f t="shared" si="10"/>
        <v>0</v>
      </c>
      <c r="DS14" s="10">
        <f t="shared" si="11"/>
        <v>0</v>
      </c>
      <c r="DT14" s="10">
        <f t="shared" si="12"/>
        <v>0</v>
      </c>
      <c r="DU14" s="10">
        <f t="shared" si="13"/>
        <v>3</v>
      </c>
      <c r="DV14" s="10">
        <f t="shared" si="14"/>
        <v>0</v>
      </c>
      <c r="DW14" s="10">
        <f t="shared" si="15"/>
        <v>0</v>
      </c>
      <c r="DX14" s="10">
        <f t="shared" si="16"/>
        <v>0</v>
      </c>
      <c r="DY14" s="10">
        <f t="shared" si="17"/>
        <v>0</v>
      </c>
      <c r="DZ14" s="10">
        <f t="shared" si="18"/>
        <v>0</v>
      </c>
      <c r="EA14" s="10">
        <f t="shared" si="19"/>
        <v>0</v>
      </c>
      <c r="EB14" s="10">
        <f t="shared" si="20"/>
        <v>0</v>
      </c>
      <c r="EC14" s="10">
        <f t="shared" si="21"/>
        <v>0</v>
      </c>
      <c r="ED14" s="43">
        <f>DH14*100/('кол-во часов'!B10*18)</f>
        <v>3.3333333333333335</v>
      </c>
      <c r="EE14" s="43">
        <f>DI14*100/('кол-во часов'!C10*18)</f>
        <v>5.5555555555555554</v>
      </c>
      <c r="EF14" s="43" t="e">
        <f>DJ14*100/('кол-во часов'!D10*17)</f>
        <v>#DIV/0!</v>
      </c>
      <c r="EG14" s="43" t="e">
        <f>DK14*100/('кол-во часов'!E10*18)</f>
        <v>#DIV/0!</v>
      </c>
      <c r="EH14" s="43" t="e">
        <f>DL14*100/('кол-во часов'!F10*18)</f>
        <v>#DIV/0!</v>
      </c>
      <c r="EI14" s="43" t="e">
        <f>DM14*100/('кол-во часов'!G10*18)</f>
        <v>#DIV/0!</v>
      </c>
      <c r="EJ14" s="43" t="e">
        <f>DN14*100/('кол-во часов'!H10*18)</f>
        <v>#DIV/0!</v>
      </c>
      <c r="EK14" s="43" t="e">
        <f>DO14*100/('кол-во часов'!I10*18)</f>
        <v>#DIV/0!</v>
      </c>
      <c r="EL14" s="43" t="e">
        <f>DP14*100/('кол-во часов'!J10*18)</f>
        <v>#DIV/0!</v>
      </c>
      <c r="EM14" s="43" t="e">
        <f>DQ14*100/('кол-во часов'!K10*18)</f>
        <v>#DIV/0!</v>
      </c>
      <c r="EN14" s="43" t="e">
        <f>DR14*100/('кол-во часов'!L10*18)</f>
        <v>#DIV/0!</v>
      </c>
      <c r="EO14" s="43" t="e">
        <f>DS14*100/('кол-во часов'!M10*18)</f>
        <v>#DIV/0!</v>
      </c>
      <c r="EP14" s="43" t="e">
        <f>DT14*100/('кол-во часов'!N10*18)</f>
        <v>#DIV/0!</v>
      </c>
      <c r="EQ14" s="43">
        <f>DU14*100/('кол-во часов'!O10*18)</f>
        <v>8.3333333333333339</v>
      </c>
      <c r="ER14" s="43" t="e">
        <f>DV14*100/('кол-во часов'!P10*18)</f>
        <v>#DIV/0!</v>
      </c>
      <c r="ES14" s="43">
        <f>DW14*100/('кол-во часов'!R10*18)</f>
        <v>0</v>
      </c>
      <c r="ET14" s="43">
        <f>DX14*100/('кол-во часов'!S10*18)</f>
        <v>0</v>
      </c>
      <c r="EU14" s="43">
        <f>DY14*100/('кол-во часов'!T10*18)</f>
        <v>0</v>
      </c>
      <c r="EV14" s="43">
        <f>DZ14*100/('кол-во часов'!U10*18)</f>
        <v>0</v>
      </c>
      <c r="EW14" s="43" t="e">
        <f>EA14*100/('кол-во часов'!V10*18)</f>
        <v>#DIV/0!</v>
      </c>
      <c r="EX14" s="43">
        <f>EB14*100/('кол-во часов'!W10*18)</f>
        <v>0</v>
      </c>
      <c r="EY14" s="43">
        <f>EC14*100/('кол-во часов'!X10*18)</f>
        <v>0</v>
      </c>
    </row>
    <row r="15" spans="1:155" ht="18" customHeight="1" x14ac:dyDescent="0.3">
      <c r="A15" s="19" t="s">
        <v>35</v>
      </c>
      <c r="B15" s="66" t="s">
        <v>36</v>
      </c>
      <c r="C15" s="1"/>
      <c r="D15" s="30" t="s">
        <v>20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66" t="s">
        <v>1</v>
      </c>
      <c r="P15" s="66" t="s">
        <v>5</v>
      </c>
      <c r="Q15" s="8"/>
      <c r="R15" s="8"/>
      <c r="S15" s="8"/>
      <c r="T15" s="8"/>
      <c r="U15" s="70" t="s">
        <v>7</v>
      </c>
      <c r="V15" s="8"/>
      <c r="W15" s="8"/>
      <c r="X15" s="70"/>
      <c r="Y15" s="8"/>
      <c r="Z15" s="8"/>
      <c r="AA15" s="66" t="s">
        <v>1</v>
      </c>
      <c r="AB15" s="8"/>
      <c r="AC15" s="8"/>
      <c r="AD15" s="8"/>
      <c r="AE15" s="8"/>
      <c r="AF15" s="8"/>
      <c r="AG15" s="66" t="s">
        <v>5</v>
      </c>
      <c r="AH15" s="8"/>
      <c r="AI15" s="8"/>
      <c r="AJ15" s="8"/>
      <c r="AK15" s="8"/>
      <c r="AL15" s="8"/>
      <c r="AM15" s="66" t="s">
        <v>1</v>
      </c>
      <c r="AN15" s="8"/>
      <c r="AO15" s="8"/>
      <c r="AP15" s="8"/>
      <c r="AQ15" s="8"/>
      <c r="AR15" s="8"/>
      <c r="AS15" s="8"/>
      <c r="AT15" s="66" t="s">
        <v>5</v>
      </c>
      <c r="AU15" s="8"/>
      <c r="AV15" s="8"/>
      <c r="AW15" s="8"/>
      <c r="AX15" s="8"/>
      <c r="AY15" s="8"/>
      <c r="AZ15" s="8"/>
      <c r="BA15" s="8"/>
      <c r="BB15" s="8"/>
      <c r="BC15" s="66"/>
      <c r="BD15" s="8"/>
      <c r="BE15" s="77" t="s">
        <v>108</v>
      </c>
      <c r="BF15" s="8"/>
      <c r="BG15" s="8"/>
      <c r="BH15" s="8"/>
      <c r="BI15" s="8"/>
      <c r="BJ15" s="8"/>
      <c r="BK15" s="77" t="s">
        <v>108</v>
      </c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70" t="s">
        <v>7</v>
      </c>
      <c r="CA15" s="8"/>
      <c r="CB15" s="8"/>
      <c r="CC15" s="77"/>
      <c r="CD15" s="70"/>
      <c r="CE15" s="8"/>
      <c r="CF15" s="8"/>
      <c r="CG15" s="8"/>
      <c r="CH15" s="8"/>
      <c r="CI15" s="8"/>
      <c r="CJ15" s="70" t="s">
        <v>5</v>
      </c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95" t="s">
        <v>108</v>
      </c>
      <c r="CW15" s="97" t="s">
        <v>108</v>
      </c>
      <c r="CX15" s="8"/>
      <c r="CY15" s="70"/>
      <c r="CZ15" s="8"/>
      <c r="DA15" s="8"/>
      <c r="DB15" s="100" t="s">
        <v>7</v>
      </c>
      <c r="DC15" s="8"/>
      <c r="DD15" s="8"/>
      <c r="DE15" s="8"/>
      <c r="DF15" s="8"/>
      <c r="DG15" s="8"/>
      <c r="DH15" s="10">
        <f t="shared" si="0"/>
        <v>3</v>
      </c>
      <c r="DI15" s="13">
        <f t="shared" si="1"/>
        <v>4</v>
      </c>
      <c r="DJ15" s="10">
        <f t="shared" si="2"/>
        <v>0</v>
      </c>
      <c r="DK15" s="10">
        <f t="shared" si="3"/>
        <v>0</v>
      </c>
      <c r="DL15" s="10">
        <f t="shared" si="4"/>
        <v>0</v>
      </c>
      <c r="DM15" s="10">
        <f t="shared" si="5"/>
        <v>0</v>
      </c>
      <c r="DN15" s="10">
        <f t="shared" si="6"/>
        <v>0</v>
      </c>
      <c r="DO15" s="10">
        <f t="shared" si="7"/>
        <v>0</v>
      </c>
      <c r="DP15" s="10">
        <f t="shared" si="8"/>
        <v>0</v>
      </c>
      <c r="DQ15" s="10">
        <f t="shared" si="9"/>
        <v>0</v>
      </c>
      <c r="DR15" s="10">
        <f t="shared" si="10"/>
        <v>0</v>
      </c>
      <c r="DS15" s="10">
        <f t="shared" si="11"/>
        <v>0</v>
      </c>
      <c r="DT15" s="10">
        <f t="shared" si="12"/>
        <v>0</v>
      </c>
      <c r="DU15" s="10">
        <f t="shared" si="13"/>
        <v>3</v>
      </c>
      <c r="DV15" s="10">
        <f t="shared" si="14"/>
        <v>0</v>
      </c>
      <c r="DW15" s="10">
        <f t="shared" si="15"/>
        <v>0</v>
      </c>
      <c r="DX15" s="10">
        <f t="shared" si="16"/>
        <v>0</v>
      </c>
      <c r="DY15" s="10">
        <f t="shared" si="17"/>
        <v>0</v>
      </c>
      <c r="DZ15" s="10">
        <f t="shared" si="18"/>
        <v>0</v>
      </c>
      <c r="EA15" s="10">
        <f t="shared" si="19"/>
        <v>0</v>
      </c>
      <c r="EB15" s="10">
        <f t="shared" si="20"/>
        <v>0</v>
      </c>
      <c r="EC15" s="10">
        <f t="shared" si="21"/>
        <v>0</v>
      </c>
      <c r="ED15" s="43">
        <f>DH15*100/('кол-во часов'!B11*18)</f>
        <v>3.3333333333333335</v>
      </c>
      <c r="EE15" s="43">
        <f>DI15*100/('кол-во часов'!C11*18)</f>
        <v>5.5555555555555554</v>
      </c>
      <c r="EF15" s="43" t="e">
        <f>DJ15*100/('кол-во часов'!D11*17)</f>
        <v>#DIV/0!</v>
      </c>
      <c r="EG15" s="43" t="e">
        <f>DK15*100/('кол-во часов'!E11*18)</f>
        <v>#DIV/0!</v>
      </c>
      <c r="EH15" s="43" t="e">
        <f>DL15*100/('кол-во часов'!F11*18)</f>
        <v>#DIV/0!</v>
      </c>
      <c r="EI15" s="43" t="e">
        <f>DM15*100/('кол-во часов'!G11*18)</f>
        <v>#DIV/0!</v>
      </c>
      <c r="EJ15" s="43" t="e">
        <f>DN15*100/('кол-во часов'!H11*18)</f>
        <v>#DIV/0!</v>
      </c>
      <c r="EK15" s="43" t="e">
        <f>DO15*100/('кол-во часов'!I11*18)</f>
        <v>#DIV/0!</v>
      </c>
      <c r="EL15" s="43" t="e">
        <f>DP15*100/('кол-во часов'!J11*18)</f>
        <v>#DIV/0!</v>
      </c>
      <c r="EM15" s="43" t="e">
        <f>DQ15*100/('кол-во часов'!K11*18)</f>
        <v>#DIV/0!</v>
      </c>
      <c r="EN15" s="43" t="e">
        <f>DR15*100/('кол-во часов'!L11*18)</f>
        <v>#DIV/0!</v>
      </c>
      <c r="EO15" s="43" t="e">
        <f>DS15*100/('кол-во часов'!M11*18)</f>
        <v>#DIV/0!</v>
      </c>
      <c r="EP15" s="43" t="e">
        <f>DT15*100/('кол-во часов'!N11*18)</f>
        <v>#DIV/0!</v>
      </c>
      <c r="EQ15" s="43">
        <f>DU15*100/('кол-во часов'!O11*18)</f>
        <v>8.3333333333333339</v>
      </c>
      <c r="ER15" s="43" t="e">
        <f>DV15*100/('кол-во часов'!P11*18)</f>
        <v>#DIV/0!</v>
      </c>
      <c r="ES15" s="43">
        <f>DW15*100/('кол-во часов'!R11*18)</f>
        <v>0</v>
      </c>
      <c r="ET15" s="43">
        <f>DX15*100/('кол-во часов'!S11*18)</f>
        <v>0</v>
      </c>
      <c r="EU15" s="43">
        <f>DY15*100/('кол-во часов'!T11*18)</f>
        <v>0</v>
      </c>
      <c r="EV15" s="43">
        <f>DZ15*100/('кол-во часов'!U11*18)</f>
        <v>0</v>
      </c>
      <c r="EW15" s="43" t="e">
        <f>EA15*100/('кол-во часов'!V11*18)</f>
        <v>#DIV/0!</v>
      </c>
      <c r="EX15" s="43">
        <f>EB15*100/('кол-во часов'!W11*18)</f>
        <v>0</v>
      </c>
      <c r="EY15" s="43">
        <f>EC15*100/('кол-во часов'!X11*18)</f>
        <v>0</v>
      </c>
    </row>
    <row r="16" spans="1:155" ht="18" customHeight="1" x14ac:dyDescent="0.25">
      <c r="A16" s="19" t="s">
        <v>21</v>
      </c>
      <c r="B16" s="66" t="s">
        <v>22</v>
      </c>
      <c r="D16" s="30" t="s">
        <v>67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66" t="s">
        <v>1</v>
      </c>
      <c r="P16" s="66" t="s">
        <v>5</v>
      </c>
      <c r="Q16" s="8"/>
      <c r="R16" s="8"/>
      <c r="S16" s="8"/>
      <c r="T16" s="8"/>
      <c r="U16" s="70" t="s">
        <v>7</v>
      </c>
      <c r="V16" s="8"/>
      <c r="W16" s="8"/>
      <c r="X16" s="70"/>
      <c r="Y16" s="8"/>
      <c r="Z16" s="8"/>
      <c r="AA16" s="66" t="s">
        <v>1</v>
      </c>
      <c r="AB16" s="8"/>
      <c r="AC16" s="8"/>
      <c r="AD16" s="8"/>
      <c r="AE16" s="8"/>
      <c r="AF16" s="8"/>
      <c r="AG16" s="66" t="s">
        <v>5</v>
      </c>
      <c r="AH16" s="8"/>
      <c r="AI16" s="8"/>
      <c r="AJ16" s="8"/>
      <c r="AK16" s="8"/>
      <c r="AL16" s="8"/>
      <c r="AM16" s="66" t="s">
        <v>1</v>
      </c>
      <c r="AN16" s="8"/>
      <c r="AO16" s="8"/>
      <c r="AP16" s="8"/>
      <c r="AQ16" s="8"/>
      <c r="AR16" s="8"/>
      <c r="AS16" s="8"/>
      <c r="AT16" s="66" t="s">
        <v>5</v>
      </c>
      <c r="AU16" s="8"/>
      <c r="AV16" s="8"/>
      <c r="AW16" s="8"/>
      <c r="AX16" s="8"/>
      <c r="AY16" s="8"/>
      <c r="AZ16" s="8"/>
      <c r="BA16" s="8"/>
      <c r="BB16" s="8"/>
      <c r="BC16" s="66"/>
      <c r="BD16" s="8"/>
      <c r="BE16" s="77" t="s">
        <v>108</v>
      </c>
      <c r="BF16" s="8"/>
      <c r="BG16" s="8"/>
      <c r="BH16" s="8"/>
      <c r="BI16" s="8"/>
      <c r="BJ16" s="8"/>
      <c r="BK16" s="77" t="s">
        <v>108</v>
      </c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70" t="s">
        <v>7</v>
      </c>
      <c r="CA16" s="8"/>
      <c r="CB16" s="8"/>
      <c r="CC16" s="77"/>
      <c r="CD16" s="70"/>
      <c r="CE16" s="8"/>
      <c r="CF16" s="8"/>
      <c r="CG16" s="8"/>
      <c r="CH16" s="8"/>
      <c r="CI16" s="8"/>
      <c r="CJ16" s="70" t="s">
        <v>5</v>
      </c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96" t="s">
        <v>108</v>
      </c>
      <c r="CW16" s="77" t="s">
        <v>108</v>
      </c>
      <c r="CX16" s="8"/>
      <c r="CY16" s="70"/>
      <c r="CZ16" s="8"/>
      <c r="DA16" s="8"/>
      <c r="DB16" s="100" t="s">
        <v>7</v>
      </c>
      <c r="DC16" s="8"/>
      <c r="DD16" s="8"/>
      <c r="DE16" s="8"/>
      <c r="DF16" s="8"/>
      <c r="DG16" s="8"/>
      <c r="DH16" s="10">
        <f t="shared" si="0"/>
        <v>3</v>
      </c>
      <c r="DI16" s="13">
        <f t="shared" si="1"/>
        <v>4</v>
      </c>
      <c r="DJ16" s="10">
        <f t="shared" si="2"/>
        <v>0</v>
      </c>
      <c r="DK16" s="10">
        <f t="shared" si="3"/>
        <v>0</v>
      </c>
      <c r="DL16" s="10">
        <f t="shared" si="4"/>
        <v>0</v>
      </c>
      <c r="DM16" s="10">
        <f t="shared" si="5"/>
        <v>0</v>
      </c>
      <c r="DN16" s="10">
        <f t="shared" si="6"/>
        <v>0</v>
      </c>
      <c r="DO16" s="10">
        <f t="shared" si="7"/>
        <v>0</v>
      </c>
      <c r="DP16" s="10">
        <f t="shared" si="8"/>
        <v>0</v>
      </c>
      <c r="DQ16" s="10">
        <f t="shared" si="9"/>
        <v>0</v>
      </c>
      <c r="DR16" s="10">
        <f t="shared" si="10"/>
        <v>0</v>
      </c>
      <c r="DS16" s="10">
        <f t="shared" si="11"/>
        <v>0</v>
      </c>
      <c r="DT16" s="10">
        <f t="shared" si="12"/>
        <v>0</v>
      </c>
      <c r="DU16" s="10">
        <f t="shared" si="13"/>
        <v>3</v>
      </c>
      <c r="DV16" s="10">
        <f t="shared" si="14"/>
        <v>0</v>
      </c>
      <c r="DW16" s="10">
        <f t="shared" si="15"/>
        <v>0</v>
      </c>
      <c r="DX16" s="10">
        <f t="shared" si="16"/>
        <v>0</v>
      </c>
      <c r="DY16" s="10">
        <f t="shared" si="17"/>
        <v>0</v>
      </c>
      <c r="DZ16" s="10">
        <f t="shared" si="18"/>
        <v>0</v>
      </c>
      <c r="EA16" s="10">
        <f t="shared" si="19"/>
        <v>0</v>
      </c>
      <c r="EB16" s="10">
        <f t="shared" si="20"/>
        <v>0</v>
      </c>
      <c r="EC16" s="10">
        <f t="shared" si="21"/>
        <v>0</v>
      </c>
      <c r="ED16" s="43">
        <f>DH16*100/('кол-во часов'!B12*18)</f>
        <v>3.3333333333333335</v>
      </c>
      <c r="EE16" s="43">
        <f>DI16*100/('кол-во часов'!C12*18)</f>
        <v>5.5555555555555554</v>
      </c>
      <c r="EF16" s="43" t="e">
        <f>DJ16*100/('кол-во часов'!D12*17)</f>
        <v>#DIV/0!</v>
      </c>
      <c r="EG16" s="43" t="e">
        <f>DK16*100/('кол-во часов'!E12*18)</f>
        <v>#DIV/0!</v>
      </c>
      <c r="EH16" s="43" t="e">
        <f>DL16*100/('кол-во часов'!F12*18)</f>
        <v>#DIV/0!</v>
      </c>
      <c r="EI16" s="43" t="e">
        <f>DM16*100/('кол-во часов'!G12*18)</f>
        <v>#DIV/0!</v>
      </c>
      <c r="EJ16" s="43" t="e">
        <f>DN16*100/('кол-во часов'!H12*18)</f>
        <v>#DIV/0!</v>
      </c>
      <c r="EK16" s="43" t="e">
        <f>DO16*100/('кол-во часов'!I12*18)</f>
        <v>#DIV/0!</v>
      </c>
      <c r="EL16" s="43" t="e">
        <f>DP16*100/('кол-во часов'!J12*18)</f>
        <v>#DIV/0!</v>
      </c>
      <c r="EM16" s="43" t="e">
        <f>DQ16*100/('кол-во часов'!K12*18)</f>
        <v>#DIV/0!</v>
      </c>
      <c r="EN16" s="43" t="e">
        <f>DR16*100/('кол-во часов'!L12*18)</f>
        <v>#DIV/0!</v>
      </c>
      <c r="EO16" s="43" t="e">
        <f>DS16*100/('кол-во часов'!M12*18)</f>
        <v>#DIV/0!</v>
      </c>
      <c r="EP16" s="43" t="e">
        <f>DT16*100/('кол-во часов'!N12*18)</f>
        <v>#DIV/0!</v>
      </c>
      <c r="EQ16" s="43">
        <f>DU16*100/('кол-во часов'!O12*18)</f>
        <v>8.3333333333333339</v>
      </c>
      <c r="ER16" s="43" t="e">
        <f>DV16*100/('кол-во часов'!P12*18)</f>
        <v>#DIV/0!</v>
      </c>
      <c r="ES16" s="43">
        <f>DW16*100/('кол-во часов'!R12*18)</f>
        <v>0</v>
      </c>
      <c r="ET16" s="43">
        <f>DX16*100/('кол-во часов'!S12*18)</f>
        <v>0</v>
      </c>
      <c r="EU16" s="43">
        <f>DY16*100/('кол-во часов'!T12*18)</f>
        <v>0</v>
      </c>
      <c r="EV16" s="43">
        <f>DZ16*100/('кол-во часов'!U12*18)</f>
        <v>0</v>
      </c>
      <c r="EW16" s="43" t="e">
        <f>EA16*100/('кол-во часов'!V12*18)</f>
        <v>#DIV/0!</v>
      </c>
      <c r="EX16" s="43">
        <f>EB16*100/('кол-во часов'!W12*18)</f>
        <v>0</v>
      </c>
      <c r="EY16" s="43">
        <f>EC16*100/('кол-во часов'!X12*18)</f>
        <v>0</v>
      </c>
    </row>
    <row r="17" spans="1:155" ht="18" customHeight="1" x14ac:dyDescent="0.25">
      <c r="A17" s="19" t="s">
        <v>62</v>
      </c>
      <c r="B17" s="66" t="s">
        <v>63</v>
      </c>
      <c r="D17" s="30" t="s">
        <v>23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66" t="s">
        <v>5</v>
      </c>
      <c r="W17" s="8"/>
      <c r="X17" s="70" t="s">
        <v>7</v>
      </c>
      <c r="Y17" s="8"/>
      <c r="Z17" s="8"/>
      <c r="AA17" s="8"/>
      <c r="AB17" s="8"/>
      <c r="AC17" s="66" t="s">
        <v>1</v>
      </c>
      <c r="AD17" s="8"/>
      <c r="AE17" s="8"/>
      <c r="AF17" s="8"/>
      <c r="AG17" s="8"/>
      <c r="AH17" s="8"/>
      <c r="AI17" s="8"/>
      <c r="AJ17" s="8"/>
      <c r="AK17" s="8"/>
      <c r="AL17" s="8"/>
      <c r="AM17" s="66" t="s">
        <v>5</v>
      </c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66" t="s">
        <v>5</v>
      </c>
      <c r="BB17" s="8"/>
      <c r="BC17" s="8"/>
      <c r="BD17" s="8"/>
      <c r="BE17" s="77" t="s">
        <v>108</v>
      </c>
      <c r="BF17" s="8"/>
      <c r="BG17" s="8"/>
      <c r="BH17" s="8"/>
      <c r="BI17" s="8"/>
      <c r="BJ17" s="70"/>
      <c r="BK17" s="77" t="s">
        <v>108</v>
      </c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70" t="s">
        <v>7</v>
      </c>
      <c r="CF17" s="70" t="s">
        <v>1</v>
      </c>
      <c r="CG17" s="8"/>
      <c r="CH17" s="104" t="s">
        <v>97</v>
      </c>
      <c r="CI17" s="8"/>
      <c r="CJ17" s="70" t="s">
        <v>5</v>
      </c>
      <c r="CK17" s="8"/>
      <c r="CL17" s="56" t="s">
        <v>5</v>
      </c>
      <c r="CM17" s="8"/>
      <c r="CN17" s="8"/>
      <c r="CO17" s="8"/>
      <c r="CP17" s="70" t="s">
        <v>1</v>
      </c>
      <c r="CQ17" s="70" t="s">
        <v>5</v>
      </c>
      <c r="CR17" s="8"/>
      <c r="CS17" s="8"/>
      <c r="CT17" s="8"/>
      <c r="CU17" s="8"/>
      <c r="CV17" s="70" t="s">
        <v>5</v>
      </c>
      <c r="CW17" s="8"/>
      <c r="CX17" s="57" t="s">
        <v>1</v>
      </c>
      <c r="CY17" s="8"/>
      <c r="CZ17" s="8"/>
      <c r="DA17" s="8"/>
      <c r="DB17" s="8"/>
      <c r="DC17" s="8"/>
      <c r="DD17" s="8"/>
      <c r="DE17" s="8"/>
      <c r="DF17" s="8"/>
      <c r="DG17" s="8"/>
      <c r="DH17" s="10">
        <f t="shared" si="0"/>
        <v>4</v>
      </c>
      <c r="DI17" s="13">
        <f t="shared" si="1"/>
        <v>7</v>
      </c>
      <c r="DJ17" s="10">
        <f t="shared" si="2"/>
        <v>0</v>
      </c>
      <c r="DK17" s="10">
        <f t="shared" si="3"/>
        <v>0</v>
      </c>
      <c r="DL17" s="10">
        <f t="shared" si="4"/>
        <v>0</v>
      </c>
      <c r="DM17" s="10">
        <f t="shared" si="5"/>
        <v>0</v>
      </c>
      <c r="DN17" s="10">
        <f t="shared" si="6"/>
        <v>0</v>
      </c>
      <c r="DO17" s="10">
        <f t="shared" si="7"/>
        <v>0</v>
      </c>
      <c r="DP17" s="10">
        <f t="shared" si="8"/>
        <v>0</v>
      </c>
      <c r="DQ17" s="10">
        <f t="shared" si="9"/>
        <v>0</v>
      </c>
      <c r="DR17" s="10">
        <f t="shared" si="10"/>
        <v>0</v>
      </c>
      <c r="DS17" s="10">
        <f t="shared" si="11"/>
        <v>0</v>
      </c>
      <c r="DT17" s="10">
        <f t="shared" si="12"/>
        <v>0</v>
      </c>
      <c r="DU17" s="10">
        <f t="shared" si="13"/>
        <v>2</v>
      </c>
      <c r="DV17" s="10">
        <f t="shared" si="14"/>
        <v>0</v>
      </c>
      <c r="DW17" s="10">
        <f t="shared" si="15"/>
        <v>0</v>
      </c>
      <c r="DX17" s="10">
        <f t="shared" si="16"/>
        <v>0</v>
      </c>
      <c r="DY17" s="10">
        <f t="shared" si="17"/>
        <v>0</v>
      </c>
      <c r="DZ17" s="10">
        <f t="shared" si="18"/>
        <v>0</v>
      </c>
      <c r="EA17" s="10">
        <f t="shared" si="19"/>
        <v>0</v>
      </c>
      <c r="EB17" s="10">
        <f t="shared" si="20"/>
        <v>0</v>
      </c>
      <c r="EC17" s="10">
        <f t="shared" si="21"/>
        <v>0</v>
      </c>
      <c r="ED17" s="43">
        <f>DH17*100/('кол-во часов'!B13*18)</f>
        <v>4.4444444444444446</v>
      </c>
      <c r="EE17" s="43">
        <f>DI17*100/('кол-во часов'!C13*18)</f>
        <v>9.7222222222222214</v>
      </c>
      <c r="EF17" s="43" t="e">
        <f>DJ17*100/('кол-во часов'!D13*17)</f>
        <v>#DIV/0!</v>
      </c>
      <c r="EG17" s="43" t="e">
        <f>DK17*100/('кол-во часов'!E13*18)</f>
        <v>#DIV/0!</v>
      </c>
      <c r="EH17" s="43" t="e">
        <f>DL17*100/('кол-во часов'!F13*18)</f>
        <v>#DIV/0!</v>
      </c>
      <c r="EI17" s="43" t="e">
        <f>DM17*100/('кол-во часов'!G13*18)</f>
        <v>#DIV/0!</v>
      </c>
      <c r="EJ17" s="43" t="e">
        <f>DN17*100/('кол-во часов'!H13*18)</f>
        <v>#DIV/0!</v>
      </c>
      <c r="EK17" s="43" t="e">
        <f>DO17*100/('кол-во часов'!I13*18)</f>
        <v>#DIV/0!</v>
      </c>
      <c r="EL17" s="43" t="e">
        <f>DP17*100/('кол-во часов'!J13*18)</f>
        <v>#DIV/0!</v>
      </c>
      <c r="EM17" s="43" t="e">
        <f>DQ17*100/('кол-во часов'!K13*18)</f>
        <v>#DIV/0!</v>
      </c>
      <c r="EN17" s="43" t="e">
        <f>DR17*100/('кол-во часов'!L13*18)</f>
        <v>#DIV/0!</v>
      </c>
      <c r="EO17" s="43" t="e">
        <f>DS17*100/('кол-во часов'!M13*18)</f>
        <v>#DIV/0!</v>
      </c>
      <c r="EP17" s="43" t="e">
        <f>DT17*100/('кол-во часов'!N13*18)</f>
        <v>#DIV/0!</v>
      </c>
      <c r="EQ17" s="43">
        <f>DU17*100/('кол-во часов'!O13*18)</f>
        <v>5.5555555555555554</v>
      </c>
      <c r="ER17" s="43" t="e">
        <f>DV17*100/('кол-во часов'!P13*18)</f>
        <v>#DIV/0!</v>
      </c>
      <c r="ES17" s="43">
        <f>DW17*100/('кол-во часов'!R13*18)</f>
        <v>0</v>
      </c>
      <c r="ET17" s="43">
        <f>DX17*100/('кол-во часов'!S13*18)</f>
        <v>0</v>
      </c>
      <c r="EU17" s="43">
        <f>DY17*100/('кол-во часов'!T13*18)</f>
        <v>0</v>
      </c>
      <c r="EV17" s="43">
        <f>DZ17*100/('кол-во часов'!U13*18)</f>
        <v>0</v>
      </c>
      <c r="EW17" s="43" t="e">
        <f>EA17*100/('кол-во часов'!V13*18)</f>
        <v>#DIV/0!</v>
      </c>
      <c r="EX17" s="43">
        <f>EB17*100/('кол-во часов'!W13*18)</f>
        <v>0</v>
      </c>
      <c r="EY17" s="43">
        <f>EC17*100/('кол-во часов'!X13*18)</f>
        <v>0</v>
      </c>
    </row>
    <row r="18" spans="1:155" ht="18" customHeight="1" x14ac:dyDescent="0.3">
      <c r="A18" s="19" t="s">
        <v>2</v>
      </c>
      <c r="B18" s="66" t="s">
        <v>3</v>
      </c>
      <c r="C18" s="1"/>
      <c r="D18" s="30" t="s">
        <v>26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66" t="s">
        <v>5</v>
      </c>
      <c r="W18" s="8"/>
      <c r="X18" s="70" t="s">
        <v>7</v>
      </c>
      <c r="Y18" s="8"/>
      <c r="Z18" s="8"/>
      <c r="AA18" s="8"/>
      <c r="AB18" s="8"/>
      <c r="AC18" s="66" t="s">
        <v>1</v>
      </c>
      <c r="AD18" s="8"/>
      <c r="AE18" s="8"/>
      <c r="AF18" s="8"/>
      <c r="AG18" s="8"/>
      <c r="AH18" s="8"/>
      <c r="AI18" s="8"/>
      <c r="AJ18" s="8"/>
      <c r="AK18" s="8"/>
      <c r="AL18" s="8"/>
      <c r="AM18" s="66" t="s">
        <v>5</v>
      </c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66" t="s">
        <v>5</v>
      </c>
      <c r="BB18" s="8"/>
      <c r="BC18" s="8"/>
      <c r="BD18" s="8"/>
      <c r="BE18" s="77" t="s">
        <v>108</v>
      </c>
      <c r="BF18" s="8"/>
      <c r="BG18" s="8"/>
      <c r="BH18" s="8"/>
      <c r="BI18" s="8"/>
      <c r="BJ18" s="70"/>
      <c r="BK18" s="77" t="s">
        <v>108</v>
      </c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70" t="s">
        <v>7</v>
      </c>
      <c r="CF18" s="70" t="s">
        <v>1</v>
      </c>
      <c r="CG18" s="8"/>
      <c r="CH18" s="107" t="s">
        <v>97</v>
      </c>
      <c r="CI18" s="8"/>
      <c r="CJ18" s="70" t="s">
        <v>5</v>
      </c>
      <c r="CK18" s="8"/>
      <c r="CL18" s="56" t="s">
        <v>5</v>
      </c>
      <c r="CM18" s="8"/>
      <c r="CN18" s="8"/>
      <c r="CO18" s="8"/>
      <c r="CP18" s="70" t="s">
        <v>1</v>
      </c>
      <c r="CQ18" s="70" t="s">
        <v>5</v>
      </c>
      <c r="CR18" s="8"/>
      <c r="CS18" s="8"/>
      <c r="CT18" s="8"/>
      <c r="CU18" s="8"/>
      <c r="CV18" s="70" t="s">
        <v>5</v>
      </c>
      <c r="CW18" s="8"/>
      <c r="CX18" s="57" t="s">
        <v>1</v>
      </c>
      <c r="CY18" s="8"/>
      <c r="CZ18" s="8"/>
      <c r="DA18" s="8"/>
      <c r="DB18" s="8"/>
      <c r="DC18" s="8"/>
      <c r="DD18" s="8"/>
      <c r="DE18" s="8"/>
      <c r="DF18" s="8"/>
      <c r="DG18" s="8"/>
      <c r="DH18" s="10">
        <f t="shared" si="0"/>
        <v>4</v>
      </c>
      <c r="DI18" s="13">
        <f t="shared" si="1"/>
        <v>7</v>
      </c>
      <c r="DJ18" s="10">
        <f t="shared" si="2"/>
        <v>0</v>
      </c>
      <c r="DK18" s="10">
        <f t="shared" si="3"/>
        <v>0</v>
      </c>
      <c r="DL18" s="10">
        <f t="shared" si="4"/>
        <v>0</v>
      </c>
      <c r="DM18" s="10">
        <f t="shared" si="5"/>
        <v>0</v>
      </c>
      <c r="DN18" s="10">
        <f t="shared" si="6"/>
        <v>0</v>
      </c>
      <c r="DO18" s="10">
        <f t="shared" si="7"/>
        <v>0</v>
      </c>
      <c r="DP18" s="10">
        <f t="shared" si="8"/>
        <v>0</v>
      </c>
      <c r="DQ18" s="10">
        <f t="shared" si="9"/>
        <v>0</v>
      </c>
      <c r="DR18" s="10">
        <f t="shared" si="10"/>
        <v>0</v>
      </c>
      <c r="DS18" s="10">
        <f t="shared" si="11"/>
        <v>0</v>
      </c>
      <c r="DT18" s="10">
        <f t="shared" si="12"/>
        <v>0</v>
      </c>
      <c r="DU18" s="10">
        <f t="shared" si="13"/>
        <v>2</v>
      </c>
      <c r="DV18" s="10">
        <f t="shared" si="14"/>
        <v>0</v>
      </c>
      <c r="DW18" s="10">
        <f t="shared" si="15"/>
        <v>0</v>
      </c>
      <c r="DX18" s="10">
        <f t="shared" si="16"/>
        <v>0</v>
      </c>
      <c r="DY18" s="10">
        <f t="shared" si="17"/>
        <v>0</v>
      </c>
      <c r="DZ18" s="10">
        <f t="shared" si="18"/>
        <v>0</v>
      </c>
      <c r="EA18" s="10">
        <f t="shared" si="19"/>
        <v>0</v>
      </c>
      <c r="EB18" s="10">
        <f t="shared" si="20"/>
        <v>0</v>
      </c>
      <c r="EC18" s="10">
        <f t="shared" si="21"/>
        <v>0</v>
      </c>
      <c r="ED18" s="43">
        <f>DH18*100/('кол-во часов'!B14*18)</f>
        <v>4.4444444444444446</v>
      </c>
      <c r="EE18" s="43">
        <f>DI18*100/('кол-во часов'!C14*18)</f>
        <v>9.7222222222222214</v>
      </c>
      <c r="EF18" s="43" t="e">
        <f>DJ18*100/('кол-во часов'!D14*17)</f>
        <v>#DIV/0!</v>
      </c>
      <c r="EG18" s="43" t="e">
        <f>DK18*100/('кол-во часов'!E14*18)</f>
        <v>#DIV/0!</v>
      </c>
      <c r="EH18" s="43" t="e">
        <f>DL18*100/('кол-во часов'!F14*18)</f>
        <v>#DIV/0!</v>
      </c>
      <c r="EI18" s="43" t="e">
        <f>DM18*100/('кол-во часов'!G14*18)</f>
        <v>#DIV/0!</v>
      </c>
      <c r="EJ18" s="43" t="e">
        <f>DN18*100/('кол-во часов'!H14*18)</f>
        <v>#DIV/0!</v>
      </c>
      <c r="EK18" s="43" t="e">
        <f>DO18*100/('кол-во часов'!I14*18)</f>
        <v>#DIV/0!</v>
      </c>
      <c r="EL18" s="43" t="e">
        <f>DP18*100/('кол-во часов'!J14*18)</f>
        <v>#DIV/0!</v>
      </c>
      <c r="EM18" s="43" t="e">
        <f>DQ18*100/('кол-во часов'!K14*18)</f>
        <v>#DIV/0!</v>
      </c>
      <c r="EN18" s="43" t="e">
        <f>DR18*100/('кол-во часов'!L14*18)</f>
        <v>#DIV/0!</v>
      </c>
      <c r="EO18" s="43" t="e">
        <f>DS18*100/('кол-во часов'!M14*18)</f>
        <v>#DIV/0!</v>
      </c>
      <c r="EP18" s="43" t="e">
        <f>DT18*100/('кол-во часов'!N14*18)</f>
        <v>#DIV/0!</v>
      </c>
      <c r="EQ18" s="43">
        <f>DU18*100/('кол-во часов'!O14*18)</f>
        <v>5.5555555555555554</v>
      </c>
      <c r="ER18" s="43" t="e">
        <f>DV18*100/('кол-во часов'!P14*18)</f>
        <v>#DIV/0!</v>
      </c>
      <c r="ES18" s="43">
        <f>DW18*100/('кол-во часов'!R14*18)</f>
        <v>0</v>
      </c>
      <c r="ET18" s="43">
        <f>DX18*100/('кол-во часов'!S14*18)</f>
        <v>0</v>
      </c>
      <c r="EU18" s="43">
        <f>DY18*100/('кол-во часов'!T14*18)</f>
        <v>0</v>
      </c>
      <c r="EV18" s="43">
        <f>DZ18*100/('кол-во часов'!U14*18)</f>
        <v>0</v>
      </c>
      <c r="EW18" s="43" t="e">
        <f>EA18*100/('кол-во часов'!V14*18)</f>
        <v>#DIV/0!</v>
      </c>
      <c r="EX18" s="43">
        <f>EB18*100/('кол-во часов'!W14*18)</f>
        <v>0</v>
      </c>
      <c r="EY18" s="43">
        <f>EC18*100/('кол-во часов'!X14*18)</f>
        <v>0</v>
      </c>
    </row>
    <row r="19" spans="1:155" ht="18" customHeight="1" x14ac:dyDescent="0.25">
      <c r="A19" s="19" t="s">
        <v>12</v>
      </c>
      <c r="B19" s="66" t="s">
        <v>5</v>
      </c>
      <c r="D19" s="30" t="s">
        <v>29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66" t="s">
        <v>5</v>
      </c>
      <c r="W19" s="8"/>
      <c r="X19" s="70"/>
      <c r="Y19" s="8"/>
      <c r="Z19" s="8"/>
      <c r="AA19" s="8"/>
      <c r="AB19" s="8"/>
      <c r="AC19" s="66" t="s">
        <v>1</v>
      </c>
      <c r="AD19" s="8"/>
      <c r="AE19" s="8"/>
      <c r="AF19" s="8"/>
      <c r="AG19" s="70" t="s">
        <v>7</v>
      </c>
      <c r="AH19" s="8"/>
      <c r="AI19" s="8"/>
      <c r="AJ19" s="8"/>
      <c r="AK19" s="8"/>
      <c r="AL19" s="8"/>
      <c r="AM19" s="66" t="s">
        <v>5</v>
      </c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70" t="s">
        <v>7</v>
      </c>
      <c r="AZ19" s="8"/>
      <c r="BA19" s="66" t="s">
        <v>5</v>
      </c>
      <c r="BB19" s="8"/>
      <c r="BC19" s="8"/>
      <c r="BD19" s="8"/>
      <c r="BE19" s="77" t="s">
        <v>108</v>
      </c>
      <c r="BF19" s="8"/>
      <c r="BG19" s="8"/>
      <c r="BH19" s="8"/>
      <c r="BI19" s="8"/>
      <c r="BJ19" s="70"/>
      <c r="BK19" s="77" t="s">
        <v>108</v>
      </c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70" t="s">
        <v>7</v>
      </c>
      <c r="CF19" s="70" t="s">
        <v>1</v>
      </c>
      <c r="CG19" s="8"/>
      <c r="CH19" s="104" t="s">
        <v>97</v>
      </c>
      <c r="CI19" s="8"/>
      <c r="CJ19" s="70" t="s">
        <v>5</v>
      </c>
      <c r="CK19" s="8"/>
      <c r="CL19" s="56" t="s">
        <v>5</v>
      </c>
      <c r="CM19" s="8"/>
      <c r="CN19" s="8"/>
      <c r="CO19" s="8"/>
      <c r="CP19" s="70" t="s">
        <v>1</v>
      </c>
      <c r="CQ19" s="70" t="s">
        <v>5</v>
      </c>
      <c r="CR19" s="8"/>
      <c r="CS19" s="8"/>
      <c r="CT19" s="8"/>
      <c r="CU19" s="8"/>
      <c r="CV19" s="70" t="s">
        <v>5</v>
      </c>
      <c r="CW19" s="8"/>
      <c r="CX19" s="57" t="s">
        <v>1</v>
      </c>
      <c r="CY19" s="8"/>
      <c r="CZ19" s="8"/>
      <c r="DA19" s="8"/>
      <c r="DB19" s="8"/>
      <c r="DC19" s="8"/>
      <c r="DD19" s="8"/>
      <c r="DE19" s="8"/>
      <c r="DF19" s="8"/>
      <c r="DG19" s="8"/>
      <c r="DH19" s="10">
        <f t="shared" si="0"/>
        <v>4</v>
      </c>
      <c r="DI19" s="13">
        <f t="shared" si="1"/>
        <v>7</v>
      </c>
      <c r="DJ19" s="10">
        <f t="shared" si="2"/>
        <v>0</v>
      </c>
      <c r="DK19" s="10">
        <f t="shared" si="3"/>
        <v>0</v>
      </c>
      <c r="DL19" s="10">
        <f t="shared" si="4"/>
        <v>0</v>
      </c>
      <c r="DM19" s="10">
        <f t="shared" si="5"/>
        <v>0</v>
      </c>
      <c r="DN19" s="10">
        <f t="shared" si="6"/>
        <v>0</v>
      </c>
      <c r="DO19" s="10">
        <f t="shared" si="7"/>
        <v>0</v>
      </c>
      <c r="DP19" s="10">
        <f t="shared" si="8"/>
        <v>0</v>
      </c>
      <c r="DQ19" s="10">
        <f t="shared" si="9"/>
        <v>0</v>
      </c>
      <c r="DR19" s="10">
        <f t="shared" si="10"/>
        <v>0</v>
      </c>
      <c r="DS19" s="10">
        <f t="shared" si="11"/>
        <v>0</v>
      </c>
      <c r="DT19" s="10">
        <f t="shared" si="12"/>
        <v>0</v>
      </c>
      <c r="DU19" s="10">
        <f t="shared" si="13"/>
        <v>3</v>
      </c>
      <c r="DV19" s="10">
        <f t="shared" si="14"/>
        <v>0</v>
      </c>
      <c r="DW19" s="10">
        <f t="shared" si="15"/>
        <v>0</v>
      </c>
      <c r="DX19" s="10">
        <f t="shared" si="16"/>
        <v>0</v>
      </c>
      <c r="DY19" s="10">
        <f t="shared" si="17"/>
        <v>0</v>
      </c>
      <c r="DZ19" s="10">
        <f t="shared" si="18"/>
        <v>0</v>
      </c>
      <c r="EA19" s="10">
        <f t="shared" si="19"/>
        <v>0</v>
      </c>
      <c r="EB19" s="10">
        <f t="shared" si="20"/>
        <v>0</v>
      </c>
      <c r="EC19" s="10">
        <f t="shared" si="21"/>
        <v>0</v>
      </c>
      <c r="ED19" s="43">
        <f>DH19*100/('кол-во часов'!B15*18)</f>
        <v>4.4444444444444446</v>
      </c>
      <c r="EE19" s="43">
        <f>DI19*100/('кол-во часов'!C15*18)</f>
        <v>9.7222222222222214</v>
      </c>
      <c r="EF19" s="43" t="e">
        <f>DJ19*100/('кол-во часов'!D15*17)</f>
        <v>#DIV/0!</v>
      </c>
      <c r="EG19" s="43" t="e">
        <f>DK19*100/('кол-во часов'!E15*18)</f>
        <v>#DIV/0!</v>
      </c>
      <c r="EH19" s="43" t="e">
        <f>DL19*100/('кол-во часов'!F15*18)</f>
        <v>#DIV/0!</v>
      </c>
      <c r="EI19" s="43" t="e">
        <f>DM19*100/('кол-во часов'!G15*18)</f>
        <v>#DIV/0!</v>
      </c>
      <c r="EJ19" s="43" t="e">
        <f>DN19*100/('кол-во часов'!H15*18)</f>
        <v>#DIV/0!</v>
      </c>
      <c r="EK19" s="43" t="e">
        <f>DO19*100/('кол-во часов'!I15*18)</f>
        <v>#DIV/0!</v>
      </c>
      <c r="EL19" s="43" t="e">
        <f>DP19*100/('кол-во часов'!J15*18)</f>
        <v>#DIV/0!</v>
      </c>
      <c r="EM19" s="43" t="e">
        <f>DQ19*100/('кол-во часов'!K15*18)</f>
        <v>#DIV/0!</v>
      </c>
      <c r="EN19" s="43" t="e">
        <f>DR19*100/('кол-во часов'!L15*18)</f>
        <v>#DIV/0!</v>
      </c>
      <c r="EO19" s="43" t="e">
        <f>DS19*100/('кол-во часов'!M15*18)</f>
        <v>#DIV/0!</v>
      </c>
      <c r="EP19" s="43" t="e">
        <f>DT19*100/('кол-во часов'!N15*18)</f>
        <v>#DIV/0!</v>
      </c>
      <c r="EQ19" s="43">
        <f>DU19*100/('кол-во часов'!O15*18)</f>
        <v>8.3333333333333339</v>
      </c>
      <c r="ER19" s="43" t="e">
        <f>DV19*100/('кол-во часов'!P15*18)</f>
        <v>#DIV/0!</v>
      </c>
      <c r="ES19" s="43">
        <f>DW19*100/('кол-во часов'!R15*18)</f>
        <v>0</v>
      </c>
      <c r="ET19" s="43">
        <f>DX19*100/('кол-во часов'!S15*18)</f>
        <v>0</v>
      </c>
      <c r="EU19" s="43">
        <f>DY19*100/('кол-во часов'!T15*18)</f>
        <v>0</v>
      </c>
      <c r="EV19" s="43">
        <f>DZ19*100/('кол-во часов'!U15*18)</f>
        <v>0</v>
      </c>
      <c r="EW19" s="43" t="e">
        <f>EA19*100/('кол-во часов'!V15*18)</f>
        <v>#DIV/0!</v>
      </c>
      <c r="EX19" s="43">
        <f>EB19*100/('кол-во часов'!W15*18)</f>
        <v>0</v>
      </c>
      <c r="EY19" s="43">
        <f>EC19*100/('кол-во часов'!X15*18)</f>
        <v>0</v>
      </c>
    </row>
    <row r="20" spans="1:155" ht="18" customHeight="1" x14ac:dyDescent="0.25">
      <c r="A20" s="19" t="s">
        <v>57</v>
      </c>
      <c r="B20" s="66" t="s">
        <v>19</v>
      </c>
      <c r="D20" s="30" t="s">
        <v>68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66" t="s">
        <v>5</v>
      </c>
      <c r="W20" s="8"/>
      <c r="X20" s="70"/>
      <c r="Y20" s="8"/>
      <c r="Z20" s="8"/>
      <c r="AA20" s="8"/>
      <c r="AB20" s="8"/>
      <c r="AC20" s="66" t="s">
        <v>1</v>
      </c>
      <c r="AD20" s="8"/>
      <c r="AE20" s="8"/>
      <c r="AF20" s="8"/>
      <c r="AG20" s="70" t="s">
        <v>7</v>
      </c>
      <c r="AH20" s="8"/>
      <c r="AI20" s="8"/>
      <c r="AJ20" s="8"/>
      <c r="AK20" s="8"/>
      <c r="AL20" s="8"/>
      <c r="AM20" s="66" t="s">
        <v>5</v>
      </c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70" t="s">
        <v>7</v>
      </c>
      <c r="AZ20" s="8"/>
      <c r="BA20" s="66" t="s">
        <v>5</v>
      </c>
      <c r="BB20" s="8"/>
      <c r="BC20" s="8"/>
      <c r="BD20" s="8"/>
      <c r="BE20" s="77" t="s">
        <v>108</v>
      </c>
      <c r="BF20" s="8"/>
      <c r="BG20" s="8"/>
      <c r="BH20" s="8"/>
      <c r="BI20" s="8"/>
      <c r="BJ20" s="70"/>
      <c r="BK20" s="77" t="s">
        <v>108</v>
      </c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70" t="s">
        <v>7</v>
      </c>
      <c r="CF20" s="70" t="s">
        <v>1</v>
      </c>
      <c r="CG20" s="8"/>
      <c r="CH20" s="107" t="s">
        <v>97</v>
      </c>
      <c r="CI20" s="8"/>
      <c r="CJ20" s="70" t="s">
        <v>5</v>
      </c>
      <c r="CK20" s="8"/>
      <c r="CL20" s="56" t="s">
        <v>5</v>
      </c>
      <c r="CM20" s="8"/>
      <c r="CN20" s="8"/>
      <c r="CO20" s="8"/>
      <c r="CP20" s="70" t="s">
        <v>1</v>
      </c>
      <c r="CQ20" s="70" t="s">
        <v>5</v>
      </c>
      <c r="CR20" s="8"/>
      <c r="CS20" s="8"/>
      <c r="CT20" s="8"/>
      <c r="CU20" s="8"/>
      <c r="CV20" s="70" t="s">
        <v>5</v>
      </c>
      <c r="CW20" s="8"/>
      <c r="CX20" s="57" t="s">
        <v>1</v>
      </c>
      <c r="CY20" s="8"/>
      <c r="CZ20" s="8"/>
      <c r="DA20" s="8"/>
      <c r="DB20" s="8"/>
      <c r="DC20" s="8"/>
      <c r="DD20" s="8"/>
      <c r="DE20" s="8"/>
      <c r="DF20" s="8"/>
      <c r="DG20" s="8"/>
      <c r="DH20" s="10">
        <f t="shared" si="0"/>
        <v>4</v>
      </c>
      <c r="DI20" s="13">
        <f t="shared" si="1"/>
        <v>7</v>
      </c>
      <c r="DJ20" s="10">
        <f t="shared" si="2"/>
        <v>0</v>
      </c>
      <c r="DK20" s="10">
        <f t="shared" si="3"/>
        <v>0</v>
      </c>
      <c r="DL20" s="10">
        <f t="shared" si="4"/>
        <v>0</v>
      </c>
      <c r="DM20" s="10">
        <f t="shared" si="5"/>
        <v>0</v>
      </c>
      <c r="DN20" s="10">
        <f t="shared" si="6"/>
        <v>0</v>
      </c>
      <c r="DO20" s="10">
        <f t="shared" si="7"/>
        <v>0</v>
      </c>
      <c r="DP20" s="10">
        <f t="shared" si="8"/>
        <v>0</v>
      </c>
      <c r="DQ20" s="10">
        <f t="shared" si="9"/>
        <v>0</v>
      </c>
      <c r="DR20" s="10">
        <f t="shared" si="10"/>
        <v>0</v>
      </c>
      <c r="DS20" s="10">
        <f t="shared" si="11"/>
        <v>0</v>
      </c>
      <c r="DT20" s="10">
        <f t="shared" si="12"/>
        <v>0</v>
      </c>
      <c r="DU20" s="10">
        <f t="shared" si="13"/>
        <v>3</v>
      </c>
      <c r="DV20" s="10">
        <f t="shared" si="14"/>
        <v>0</v>
      </c>
      <c r="DW20" s="10">
        <f t="shared" si="15"/>
        <v>0</v>
      </c>
      <c r="DX20" s="10">
        <f t="shared" si="16"/>
        <v>0</v>
      </c>
      <c r="DY20" s="10">
        <f t="shared" si="17"/>
        <v>0</v>
      </c>
      <c r="DZ20" s="10">
        <f t="shared" si="18"/>
        <v>0</v>
      </c>
      <c r="EA20" s="10">
        <f t="shared" si="19"/>
        <v>0</v>
      </c>
      <c r="EB20" s="10">
        <f t="shared" si="20"/>
        <v>0</v>
      </c>
      <c r="EC20" s="10">
        <f t="shared" si="21"/>
        <v>0</v>
      </c>
      <c r="ED20" s="43">
        <f>DH20*100/('кол-во часов'!B16*18)</f>
        <v>4.4444444444444446</v>
      </c>
      <c r="EE20" s="43">
        <f>DI20*100/('кол-во часов'!C16*18)</f>
        <v>9.7222222222222214</v>
      </c>
      <c r="EF20" s="43" t="e">
        <f>DJ20*100/('кол-во часов'!D16*17)</f>
        <v>#DIV/0!</v>
      </c>
      <c r="EG20" s="43" t="e">
        <f>DK20*100/('кол-во часов'!E16*18)</f>
        <v>#DIV/0!</v>
      </c>
      <c r="EH20" s="43" t="e">
        <f>DL20*100/('кол-во часов'!F16*18)</f>
        <v>#DIV/0!</v>
      </c>
      <c r="EI20" s="43" t="e">
        <f>DM20*100/('кол-во часов'!G16*18)</f>
        <v>#DIV/0!</v>
      </c>
      <c r="EJ20" s="43" t="e">
        <f>DN20*100/('кол-во часов'!H16*18)</f>
        <v>#DIV/0!</v>
      </c>
      <c r="EK20" s="43" t="e">
        <f>DO20*100/('кол-во часов'!I16*18)</f>
        <v>#DIV/0!</v>
      </c>
      <c r="EL20" s="43" t="e">
        <f>DP20*100/('кол-во часов'!J16*18)</f>
        <v>#DIV/0!</v>
      </c>
      <c r="EM20" s="43" t="e">
        <f>DQ20*100/('кол-во часов'!K16*18)</f>
        <v>#DIV/0!</v>
      </c>
      <c r="EN20" s="43" t="e">
        <f>DR20*100/('кол-во часов'!L16*18)</f>
        <v>#DIV/0!</v>
      </c>
      <c r="EO20" s="43" t="e">
        <f>DS20*100/('кол-во часов'!M16*18)</f>
        <v>#DIV/0!</v>
      </c>
      <c r="EP20" s="43" t="e">
        <f>DT20*100/('кол-во часов'!N16*18)</f>
        <v>#DIV/0!</v>
      </c>
      <c r="EQ20" s="43">
        <f>DU20*100/('кол-во часов'!O16*18)</f>
        <v>8.3333333333333339</v>
      </c>
      <c r="ER20" s="43" t="e">
        <f>DV20*100/('кол-во часов'!P16*18)</f>
        <v>#DIV/0!</v>
      </c>
      <c r="ES20" s="43">
        <f>DW20*100/('кол-во часов'!R16*18)</f>
        <v>0</v>
      </c>
      <c r="ET20" s="43">
        <f>DX20*100/('кол-во часов'!S16*18)</f>
        <v>0</v>
      </c>
      <c r="EU20" s="43">
        <f>DY20*100/('кол-во часов'!T16*18)</f>
        <v>0</v>
      </c>
      <c r="EV20" s="43">
        <f>DZ20*100/('кол-во часов'!U16*18)</f>
        <v>0</v>
      </c>
      <c r="EW20" s="43" t="e">
        <f>EA20*100/('кол-во часов'!V16*18)</f>
        <v>#DIV/0!</v>
      </c>
      <c r="EX20" s="43">
        <f>EB20*100/('кол-во часов'!W16*18)</f>
        <v>0</v>
      </c>
      <c r="EY20" s="43">
        <f>EC20*100/('кол-во часов'!X16*18)</f>
        <v>0</v>
      </c>
    </row>
    <row r="21" spans="1:155" ht="18" customHeight="1" x14ac:dyDescent="0.25">
      <c r="A21" s="19" t="s">
        <v>103</v>
      </c>
      <c r="B21" s="66" t="s">
        <v>104</v>
      </c>
      <c r="D21" s="30" t="s">
        <v>32</v>
      </c>
      <c r="E21" s="8"/>
      <c r="F21" s="8"/>
      <c r="G21" s="8"/>
      <c r="H21" s="8"/>
      <c r="I21" s="8"/>
      <c r="J21" s="70" t="s">
        <v>1</v>
      </c>
      <c r="K21" s="8"/>
      <c r="L21" s="8"/>
      <c r="N21" s="8"/>
      <c r="O21" s="8"/>
      <c r="Q21" s="8"/>
      <c r="R21" s="8"/>
      <c r="S21" s="8"/>
      <c r="T21" s="8"/>
      <c r="U21" s="70" t="s">
        <v>7</v>
      </c>
      <c r="V21" s="8"/>
      <c r="W21" s="71" t="s">
        <v>28</v>
      </c>
      <c r="X21" s="8"/>
      <c r="Y21" s="8"/>
      <c r="Z21" s="8"/>
      <c r="AA21" s="8"/>
      <c r="AB21" s="8"/>
      <c r="AC21" s="70" t="s">
        <v>1</v>
      </c>
      <c r="AD21" s="8"/>
      <c r="AE21" s="8"/>
      <c r="AF21" s="8"/>
      <c r="AG21" s="70" t="s">
        <v>5</v>
      </c>
      <c r="AH21" s="8"/>
      <c r="AI21" s="8"/>
      <c r="AJ21" s="70" t="s">
        <v>1</v>
      </c>
      <c r="AK21" s="8"/>
      <c r="AL21" s="8"/>
      <c r="AM21" s="8"/>
      <c r="AN21" s="8"/>
      <c r="AO21" s="8"/>
      <c r="AP21" s="8"/>
      <c r="AQ21" s="8"/>
      <c r="AR21" s="8"/>
      <c r="AS21" s="70" t="s">
        <v>7</v>
      </c>
      <c r="AT21" s="8"/>
      <c r="AU21" s="8"/>
      <c r="AV21" s="8"/>
      <c r="AW21" s="8"/>
      <c r="AX21" s="8"/>
      <c r="AY21" s="8"/>
      <c r="AZ21" s="8"/>
      <c r="BA21" s="71" t="s">
        <v>28</v>
      </c>
      <c r="BB21" s="8"/>
      <c r="BC21" s="8"/>
      <c r="BD21" s="8"/>
      <c r="BE21" s="70" t="s">
        <v>5</v>
      </c>
      <c r="BF21" s="8"/>
      <c r="BG21" s="70" t="s">
        <v>7</v>
      </c>
      <c r="BH21" s="8"/>
      <c r="BI21" s="8"/>
      <c r="BJ21" s="8"/>
      <c r="BK21" s="70" t="s">
        <v>1</v>
      </c>
      <c r="BL21" s="8"/>
      <c r="BM21" s="8"/>
      <c r="BN21" s="8"/>
      <c r="BO21" s="8"/>
      <c r="BP21" s="8"/>
      <c r="BQ21" s="8"/>
      <c r="BR21" s="70" t="s">
        <v>1</v>
      </c>
      <c r="BS21" s="8"/>
      <c r="BT21" s="8"/>
      <c r="BU21" s="8"/>
      <c r="BV21" s="8"/>
      <c r="BW21" s="8"/>
      <c r="BX21" s="8"/>
      <c r="BY21" s="70" t="s">
        <v>1</v>
      </c>
      <c r="BZ21" s="104" t="s">
        <v>97</v>
      </c>
      <c r="CA21" s="8"/>
      <c r="CB21" s="8"/>
      <c r="CC21" s="8"/>
      <c r="CD21" s="8"/>
      <c r="CE21" s="70" t="s">
        <v>5</v>
      </c>
      <c r="CF21" s="8"/>
      <c r="CG21" s="104" t="s">
        <v>97</v>
      </c>
      <c r="CH21" s="8"/>
      <c r="CI21" s="70" t="s">
        <v>1</v>
      </c>
      <c r="CJ21" s="8"/>
      <c r="CK21" s="8"/>
      <c r="CL21" s="56" t="s">
        <v>5</v>
      </c>
      <c r="CM21" s="8"/>
      <c r="CN21" s="8"/>
      <c r="CO21" s="8"/>
      <c r="CP21" s="8"/>
      <c r="CQ21" s="8"/>
      <c r="CR21" s="8"/>
      <c r="CS21" s="8"/>
      <c r="CT21" s="8"/>
      <c r="CU21" s="8"/>
      <c r="CV21" s="70" t="s">
        <v>7</v>
      </c>
      <c r="CW21" s="70" t="s">
        <v>5</v>
      </c>
      <c r="CX21" s="57" t="s">
        <v>1</v>
      </c>
      <c r="CY21" s="8"/>
      <c r="CZ21" s="8"/>
      <c r="DA21" s="8"/>
      <c r="DB21" s="8"/>
      <c r="DC21" s="70"/>
      <c r="DD21" s="8"/>
      <c r="DE21" s="8"/>
      <c r="DF21" s="8"/>
      <c r="DG21" s="8"/>
      <c r="DH21" s="10">
        <f t="shared" si="0"/>
        <v>8</v>
      </c>
      <c r="DI21" s="13">
        <f t="shared" si="1"/>
        <v>5</v>
      </c>
      <c r="DJ21" s="10">
        <f t="shared" si="2"/>
        <v>0</v>
      </c>
      <c r="DK21" s="10">
        <f t="shared" si="3"/>
        <v>0</v>
      </c>
      <c r="DL21" s="10">
        <f t="shared" si="4"/>
        <v>0</v>
      </c>
      <c r="DM21" s="10">
        <f t="shared" si="5"/>
        <v>0</v>
      </c>
      <c r="DN21" s="10">
        <f t="shared" si="6"/>
        <v>2</v>
      </c>
      <c r="DO21" s="10">
        <f t="shared" si="7"/>
        <v>0</v>
      </c>
      <c r="DP21" s="10">
        <f t="shared" si="8"/>
        <v>0</v>
      </c>
      <c r="DQ21" s="10">
        <f t="shared" si="9"/>
        <v>0</v>
      </c>
      <c r="DR21" s="10">
        <f t="shared" si="10"/>
        <v>0</v>
      </c>
      <c r="DS21" s="10">
        <f t="shared" si="11"/>
        <v>0</v>
      </c>
      <c r="DT21" s="10">
        <f t="shared" si="12"/>
        <v>0</v>
      </c>
      <c r="DU21" s="10">
        <f t="shared" si="13"/>
        <v>4</v>
      </c>
      <c r="DV21" s="10">
        <f t="shared" si="14"/>
        <v>0</v>
      </c>
      <c r="DW21" s="10">
        <f t="shared" si="15"/>
        <v>0</v>
      </c>
      <c r="DX21" s="10">
        <f t="shared" si="16"/>
        <v>0</v>
      </c>
      <c r="DY21" s="10">
        <f t="shared" si="17"/>
        <v>0</v>
      </c>
      <c r="DZ21" s="10">
        <f t="shared" si="18"/>
        <v>0</v>
      </c>
      <c r="EA21" s="10">
        <f t="shared" si="19"/>
        <v>0</v>
      </c>
      <c r="EB21" s="10">
        <f t="shared" si="20"/>
        <v>0</v>
      </c>
      <c r="EC21" s="10">
        <f t="shared" si="21"/>
        <v>0</v>
      </c>
      <c r="ED21" s="43">
        <f>DH21*100/('кол-во часов'!B17*18)</f>
        <v>8.8888888888888893</v>
      </c>
      <c r="EE21" s="43">
        <f>DI21*100/('кол-во часов'!C17*18)</f>
        <v>5.5555555555555554</v>
      </c>
      <c r="EF21" s="43" t="e">
        <f>DJ21*100/('кол-во часов'!D17*17)</f>
        <v>#DIV/0!</v>
      </c>
      <c r="EG21" s="43" t="e">
        <f>DK21*100/('кол-во часов'!E17*18)</f>
        <v>#DIV/0!</v>
      </c>
      <c r="EH21" s="43" t="e">
        <f>DL21*100/('кол-во часов'!F17*18)</f>
        <v>#DIV/0!</v>
      </c>
      <c r="EI21" s="43">
        <f>DM21*100/('кол-во часов'!G17*18)</f>
        <v>0</v>
      </c>
      <c r="EJ21" s="43">
        <f>DN21*100/('кол-во часов'!H17*18)</f>
        <v>11.111111111111111</v>
      </c>
      <c r="EK21" s="43" t="e">
        <f>DO21*100/('кол-во часов'!I17*18)</f>
        <v>#DIV/0!</v>
      </c>
      <c r="EL21" s="43">
        <f>DP21*100/('кол-во часов'!J17*18)</f>
        <v>0</v>
      </c>
      <c r="EM21" s="43">
        <f>DQ21*100/('кол-во часов'!K17*18)</f>
        <v>0</v>
      </c>
      <c r="EN21" s="43" t="e">
        <f>DR21*100/('кол-во часов'!L17*18)</f>
        <v>#DIV/0!</v>
      </c>
      <c r="EO21" s="43" t="e">
        <f>DS21*100/('кол-во часов'!M17*18)</f>
        <v>#DIV/0!</v>
      </c>
      <c r="EP21" s="43" t="e">
        <f>DT21*100/('кол-во часов'!N17*18)</f>
        <v>#DIV/0!</v>
      </c>
      <c r="EQ21" s="43">
        <f>DU21*100/('кол-во часов'!O17*18)</f>
        <v>7.4074074074074074</v>
      </c>
      <c r="ER21" s="43">
        <f>DV21*100/('кол-во часов'!P17*18)</f>
        <v>0</v>
      </c>
      <c r="ES21" s="43" t="e">
        <f>DW21*100/('кол-во часов'!R17*18)</f>
        <v>#DIV/0!</v>
      </c>
      <c r="ET21" s="43">
        <f>DX21*100/('кол-во часов'!S17*18)</f>
        <v>0</v>
      </c>
      <c r="EU21" s="43">
        <f>DY21*100/('кол-во часов'!T17*18)</f>
        <v>0</v>
      </c>
      <c r="EV21" s="43">
        <f>DZ21*100/('кол-во часов'!U17*18)</f>
        <v>0</v>
      </c>
      <c r="EW21" s="43" t="e">
        <f>EA21*100/('кол-во часов'!V17*18)</f>
        <v>#DIV/0!</v>
      </c>
      <c r="EX21" s="43">
        <f>EB21*100/('кол-во часов'!W17*18)</f>
        <v>0</v>
      </c>
      <c r="EY21" s="43">
        <f>EC21*100/('кол-во часов'!X17*18)</f>
        <v>0</v>
      </c>
    </row>
    <row r="22" spans="1:155" ht="18" customHeight="1" x14ac:dyDescent="0.25">
      <c r="A22" s="19" t="s">
        <v>74</v>
      </c>
      <c r="B22" s="66" t="s">
        <v>77</v>
      </c>
      <c r="D22" s="30" t="s">
        <v>34</v>
      </c>
      <c r="E22" s="8"/>
      <c r="F22" s="8"/>
      <c r="G22" s="8"/>
      <c r="H22" s="8"/>
      <c r="I22" s="70" t="s">
        <v>1</v>
      </c>
      <c r="J22" s="8"/>
      <c r="K22" s="8"/>
      <c r="L22" s="8"/>
      <c r="M22" s="8"/>
      <c r="N22" s="8"/>
      <c r="O22" s="8"/>
      <c r="P22" s="8"/>
      <c r="Q22" s="8"/>
      <c r="R22" s="8"/>
      <c r="S22" s="8"/>
      <c r="T22" s="40"/>
      <c r="U22" s="70" t="s">
        <v>7</v>
      </c>
      <c r="V22" s="8"/>
      <c r="W22" s="71" t="s">
        <v>28</v>
      </c>
      <c r="X22" s="8"/>
      <c r="Y22" s="8"/>
      <c r="Z22" s="8"/>
      <c r="AA22" s="8"/>
      <c r="AB22" s="70" t="s">
        <v>1</v>
      </c>
      <c r="AC22" s="8"/>
      <c r="AD22" s="8"/>
      <c r="AE22" s="8"/>
      <c r="AF22" s="8"/>
      <c r="AG22" s="70" t="s">
        <v>5</v>
      </c>
      <c r="AH22" s="8"/>
      <c r="AI22" s="70" t="s">
        <v>1</v>
      </c>
      <c r="AJ22" s="8"/>
      <c r="AK22" s="8"/>
      <c r="AL22" s="8"/>
      <c r="AM22" s="8"/>
      <c r="AN22" s="8"/>
      <c r="AO22" s="8"/>
      <c r="AP22" s="8"/>
      <c r="AQ22" s="8"/>
      <c r="AR22" s="8"/>
      <c r="AS22" s="70" t="s">
        <v>7</v>
      </c>
      <c r="AT22" s="8"/>
      <c r="AU22" s="8"/>
      <c r="AV22" s="8"/>
      <c r="AW22" s="8"/>
      <c r="AX22" s="8"/>
      <c r="AY22" s="8"/>
      <c r="AZ22" s="8"/>
      <c r="BA22" s="71" t="s">
        <v>28</v>
      </c>
      <c r="BB22" s="8"/>
      <c r="BC22" s="8"/>
      <c r="BD22" s="8"/>
      <c r="BE22" s="70" t="s">
        <v>5</v>
      </c>
      <c r="BF22" s="70" t="s">
        <v>1</v>
      </c>
      <c r="BG22" s="70" t="s">
        <v>7</v>
      </c>
      <c r="BH22" s="8"/>
      <c r="BI22" s="8"/>
      <c r="BJ22" s="8"/>
      <c r="BK22" s="8"/>
      <c r="BL22" s="8"/>
      <c r="BM22" s="8"/>
      <c r="BN22" s="8"/>
      <c r="BO22" s="8"/>
      <c r="BP22" s="55"/>
      <c r="BQ22" s="70" t="s">
        <v>1</v>
      </c>
      <c r="BR22" s="8"/>
      <c r="BS22" s="8"/>
      <c r="BT22" s="8"/>
      <c r="BU22" s="8"/>
      <c r="BV22" s="8"/>
      <c r="BW22" s="8"/>
      <c r="BX22" s="70" t="s">
        <v>1</v>
      </c>
      <c r="BY22" s="8"/>
      <c r="BZ22" s="105" t="s">
        <v>97</v>
      </c>
      <c r="CA22" s="8"/>
      <c r="CB22" s="8"/>
      <c r="CC22" s="8"/>
      <c r="CD22" s="8"/>
      <c r="CE22" s="70" t="s">
        <v>5</v>
      </c>
      <c r="CF22" s="8"/>
      <c r="CG22" s="105" t="s">
        <v>97</v>
      </c>
      <c r="CH22" s="8"/>
      <c r="CI22" s="8"/>
      <c r="CJ22" s="8"/>
      <c r="CK22" s="70" t="s">
        <v>1</v>
      </c>
      <c r="CL22" s="56" t="s">
        <v>5</v>
      </c>
      <c r="CM22" s="8"/>
      <c r="CN22" s="8"/>
      <c r="CO22" s="8"/>
      <c r="CP22" s="8"/>
      <c r="CQ22" s="8"/>
      <c r="CR22" s="8"/>
      <c r="CS22" s="8"/>
      <c r="CT22" s="8"/>
      <c r="CU22" s="8"/>
      <c r="CV22" s="70" t="s">
        <v>7</v>
      </c>
      <c r="CW22" s="70" t="s">
        <v>5</v>
      </c>
      <c r="CX22" s="57" t="s">
        <v>1</v>
      </c>
      <c r="CY22" s="8"/>
      <c r="CZ22" s="8"/>
      <c r="DA22" s="70"/>
      <c r="DB22" s="8"/>
      <c r="DC22" s="8"/>
      <c r="DD22" s="8"/>
      <c r="DE22" s="8"/>
      <c r="DF22" s="8"/>
      <c r="DG22" s="8"/>
      <c r="DH22" s="10">
        <f t="shared" si="0"/>
        <v>8</v>
      </c>
      <c r="DI22" s="13">
        <f t="shared" si="1"/>
        <v>5</v>
      </c>
      <c r="DJ22" s="10">
        <f t="shared" si="2"/>
        <v>0</v>
      </c>
      <c r="DK22" s="10">
        <f t="shared" si="3"/>
        <v>0</v>
      </c>
      <c r="DL22" s="10">
        <f t="shared" si="4"/>
        <v>0</v>
      </c>
      <c r="DM22" s="10">
        <f t="shared" si="5"/>
        <v>0</v>
      </c>
      <c r="DN22" s="10">
        <f t="shared" si="6"/>
        <v>2</v>
      </c>
      <c r="DO22" s="10">
        <f t="shared" si="7"/>
        <v>0</v>
      </c>
      <c r="DP22" s="10">
        <f t="shared" si="8"/>
        <v>0</v>
      </c>
      <c r="DQ22" s="10">
        <f t="shared" si="9"/>
        <v>0</v>
      </c>
      <c r="DR22" s="10">
        <f t="shared" si="10"/>
        <v>0</v>
      </c>
      <c r="DS22" s="10">
        <f t="shared" si="11"/>
        <v>0</v>
      </c>
      <c r="DT22" s="10">
        <f t="shared" si="12"/>
        <v>0</v>
      </c>
      <c r="DU22" s="10">
        <f t="shared" si="13"/>
        <v>4</v>
      </c>
      <c r="DV22" s="10">
        <f t="shared" si="14"/>
        <v>0</v>
      </c>
      <c r="DW22" s="10">
        <f t="shared" si="15"/>
        <v>0</v>
      </c>
      <c r="DX22" s="10">
        <f t="shared" si="16"/>
        <v>0</v>
      </c>
      <c r="DY22" s="10">
        <f t="shared" si="17"/>
        <v>0</v>
      </c>
      <c r="DZ22" s="10">
        <f t="shared" si="18"/>
        <v>0</v>
      </c>
      <c r="EA22" s="10">
        <f t="shared" si="19"/>
        <v>0</v>
      </c>
      <c r="EB22" s="10">
        <f t="shared" si="20"/>
        <v>0</v>
      </c>
      <c r="EC22" s="10">
        <f t="shared" si="21"/>
        <v>0</v>
      </c>
      <c r="ED22" s="43">
        <f>DH22*100/('кол-во часов'!B18*18)</f>
        <v>8.8888888888888893</v>
      </c>
      <c r="EE22" s="43">
        <f>DI22*100/('кол-во часов'!C18*18)</f>
        <v>5.5555555555555554</v>
      </c>
      <c r="EF22" s="43" t="e">
        <f>DJ22*100/('кол-во часов'!D18*17)</f>
        <v>#DIV/0!</v>
      </c>
      <c r="EG22" s="43" t="e">
        <f>DK22*100/('кол-во часов'!E18*18)</f>
        <v>#DIV/0!</v>
      </c>
      <c r="EH22" s="43" t="e">
        <f>DL22*100/('кол-во часов'!F18*18)</f>
        <v>#DIV/0!</v>
      </c>
      <c r="EI22" s="43">
        <f>DM22*100/('кол-во часов'!G18*18)</f>
        <v>0</v>
      </c>
      <c r="EJ22" s="43">
        <f>DN22*100/('кол-во часов'!H18*18)</f>
        <v>11.111111111111111</v>
      </c>
      <c r="EK22" s="43" t="e">
        <f>DO22*100/('кол-во часов'!I18*18)</f>
        <v>#DIV/0!</v>
      </c>
      <c r="EL22" s="43">
        <f>DP22*100/('кол-во часов'!J18*18)</f>
        <v>0</v>
      </c>
      <c r="EM22" s="43">
        <f>DQ22*100/('кол-во часов'!K18*18)</f>
        <v>0</v>
      </c>
      <c r="EN22" s="43" t="e">
        <f>DR22*100/('кол-во часов'!L18*18)</f>
        <v>#DIV/0!</v>
      </c>
      <c r="EO22" s="43" t="e">
        <f>DS22*100/('кол-во часов'!M18*18)</f>
        <v>#DIV/0!</v>
      </c>
      <c r="EP22" s="43" t="e">
        <f>DT22*100/('кол-во часов'!N18*18)</f>
        <v>#DIV/0!</v>
      </c>
      <c r="EQ22" s="43">
        <f>DU22*100/('кол-во часов'!O18*18)</f>
        <v>7.4074074074074074</v>
      </c>
      <c r="ER22" s="43">
        <f>DV22*100/('кол-во часов'!P18*18)</f>
        <v>0</v>
      </c>
      <c r="ES22" s="43" t="e">
        <f>DW22*100/('кол-во часов'!R18*18)</f>
        <v>#DIV/0!</v>
      </c>
      <c r="ET22" s="43">
        <f>DX22*100/('кол-во часов'!S18*18)</f>
        <v>0</v>
      </c>
      <c r="EU22" s="43">
        <f>DY22*100/('кол-во часов'!T18*18)</f>
        <v>0</v>
      </c>
      <c r="EV22" s="43">
        <f>DZ22*100/('кол-во часов'!U18*18)</f>
        <v>0</v>
      </c>
      <c r="EW22" s="43" t="e">
        <f>EA22*100/('кол-во часов'!V18*18)</f>
        <v>#DIV/0!</v>
      </c>
      <c r="EX22" s="43">
        <f>EB22*100/('кол-во часов'!W18*18)</f>
        <v>0</v>
      </c>
      <c r="EY22" s="43">
        <f>EC22*100/('кол-во часов'!X18*18)</f>
        <v>0</v>
      </c>
    </row>
    <row r="23" spans="1:155" ht="18" customHeight="1" x14ac:dyDescent="0.25">
      <c r="A23" s="19" t="s">
        <v>24</v>
      </c>
      <c r="B23" s="66" t="s">
        <v>25</v>
      </c>
      <c r="D23" s="30" t="s">
        <v>69</v>
      </c>
      <c r="E23" s="8"/>
      <c r="F23" s="8"/>
      <c r="G23" s="8"/>
      <c r="H23" s="8"/>
      <c r="I23" s="8"/>
      <c r="J23" s="70" t="s">
        <v>1</v>
      </c>
      <c r="K23" s="8"/>
      <c r="L23" s="8"/>
      <c r="M23" s="8"/>
      <c r="N23" s="8"/>
      <c r="O23" s="8"/>
      <c r="P23" s="8"/>
      <c r="Q23" s="8"/>
      <c r="R23" s="8"/>
      <c r="S23" s="8"/>
      <c r="T23" s="40"/>
      <c r="U23" s="70" t="s">
        <v>7</v>
      </c>
      <c r="V23" s="8"/>
      <c r="W23" s="71" t="s">
        <v>28</v>
      </c>
      <c r="X23" s="8"/>
      <c r="Y23" s="8"/>
      <c r="Z23" s="8"/>
      <c r="AA23" s="8"/>
      <c r="AB23" s="8"/>
      <c r="AC23" s="70" t="s">
        <v>1</v>
      </c>
      <c r="AD23" s="8"/>
      <c r="AE23" s="8"/>
      <c r="AF23" s="8"/>
      <c r="AG23" s="70" t="s">
        <v>5</v>
      </c>
      <c r="AH23" s="8"/>
      <c r="AI23" s="8"/>
      <c r="AJ23" s="70" t="s">
        <v>1</v>
      </c>
      <c r="AK23" s="8"/>
      <c r="AL23" s="8"/>
      <c r="AM23" s="8"/>
      <c r="AN23" s="8"/>
      <c r="AO23" s="8"/>
      <c r="AP23" s="8"/>
      <c r="AQ23" s="8"/>
      <c r="AR23" s="8"/>
      <c r="AS23" s="70" t="s">
        <v>7</v>
      </c>
      <c r="AT23" s="8"/>
      <c r="AU23" s="8"/>
      <c r="AV23" s="8"/>
      <c r="AW23" s="8"/>
      <c r="AX23" s="8"/>
      <c r="AY23" s="8"/>
      <c r="AZ23" s="8"/>
      <c r="BA23" s="71" t="s">
        <v>28</v>
      </c>
      <c r="BB23" s="8"/>
      <c r="BC23" s="8"/>
      <c r="BD23" s="8"/>
      <c r="BE23" s="70" t="s">
        <v>5</v>
      </c>
      <c r="BF23" s="8"/>
      <c r="BG23" s="70" t="s">
        <v>7</v>
      </c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70" t="s">
        <v>1</v>
      </c>
      <c r="BS23" s="8"/>
      <c r="BT23" s="8"/>
      <c r="BU23" s="8"/>
      <c r="BV23" s="8"/>
      <c r="BW23" s="8"/>
      <c r="BX23" s="8"/>
      <c r="BY23" s="70" t="s">
        <v>1</v>
      </c>
      <c r="BZ23" s="106" t="s">
        <v>97</v>
      </c>
      <c r="CA23" s="8"/>
      <c r="CB23" s="8"/>
      <c r="CC23" s="8"/>
      <c r="CD23" s="8"/>
      <c r="CE23" s="70" t="s">
        <v>5</v>
      </c>
      <c r="CF23" s="8"/>
      <c r="CG23" s="105" t="s">
        <v>97</v>
      </c>
      <c r="CH23" s="8"/>
      <c r="CI23" s="70" t="s">
        <v>1</v>
      </c>
      <c r="CJ23" s="8"/>
      <c r="CK23" s="8"/>
      <c r="CL23" s="56" t="s">
        <v>5</v>
      </c>
      <c r="CM23" s="8"/>
      <c r="CN23" s="8"/>
      <c r="CO23" s="8"/>
      <c r="CP23" s="8"/>
      <c r="CQ23" s="8"/>
      <c r="CR23" s="8"/>
      <c r="CS23" s="8"/>
      <c r="CT23" s="8"/>
      <c r="CU23" s="8"/>
      <c r="CV23" s="70" t="s">
        <v>7</v>
      </c>
      <c r="CW23" s="70" t="s">
        <v>5</v>
      </c>
      <c r="CX23" s="57" t="s">
        <v>1</v>
      </c>
      <c r="CY23" s="8"/>
      <c r="CZ23" s="8"/>
      <c r="DA23" s="8"/>
      <c r="DB23" s="8"/>
      <c r="DC23" s="70" t="s">
        <v>1</v>
      </c>
      <c r="DD23" s="8"/>
      <c r="DE23" s="8"/>
      <c r="DF23" s="8"/>
      <c r="DG23" s="8"/>
      <c r="DH23" s="10">
        <f t="shared" si="0"/>
        <v>8</v>
      </c>
      <c r="DI23" s="13">
        <f t="shared" si="1"/>
        <v>5</v>
      </c>
      <c r="DJ23" s="10">
        <f t="shared" si="2"/>
        <v>0</v>
      </c>
      <c r="DK23" s="10">
        <f t="shared" si="3"/>
        <v>0</v>
      </c>
      <c r="DL23" s="10">
        <f t="shared" si="4"/>
        <v>0</v>
      </c>
      <c r="DM23" s="10">
        <f t="shared" si="5"/>
        <v>0</v>
      </c>
      <c r="DN23" s="10">
        <f t="shared" si="6"/>
        <v>2</v>
      </c>
      <c r="DO23" s="10">
        <f t="shared" si="7"/>
        <v>0</v>
      </c>
      <c r="DP23" s="10">
        <f t="shared" si="8"/>
        <v>0</v>
      </c>
      <c r="DQ23" s="10">
        <f t="shared" si="9"/>
        <v>0</v>
      </c>
      <c r="DR23" s="10">
        <f t="shared" si="10"/>
        <v>0</v>
      </c>
      <c r="DS23" s="10">
        <f t="shared" si="11"/>
        <v>0</v>
      </c>
      <c r="DT23" s="10">
        <f t="shared" si="12"/>
        <v>0</v>
      </c>
      <c r="DU23" s="10">
        <f t="shared" si="13"/>
        <v>4</v>
      </c>
      <c r="DV23" s="10">
        <f t="shared" si="14"/>
        <v>0</v>
      </c>
      <c r="DW23" s="10">
        <f t="shared" si="15"/>
        <v>0</v>
      </c>
      <c r="DX23" s="10">
        <f t="shared" si="16"/>
        <v>0</v>
      </c>
      <c r="DY23" s="10">
        <f t="shared" si="17"/>
        <v>0</v>
      </c>
      <c r="DZ23" s="10">
        <f t="shared" si="18"/>
        <v>0</v>
      </c>
      <c r="EA23" s="10">
        <f t="shared" si="19"/>
        <v>0</v>
      </c>
      <c r="EB23" s="10">
        <f t="shared" si="20"/>
        <v>0</v>
      </c>
      <c r="EC23" s="10">
        <f t="shared" si="21"/>
        <v>0</v>
      </c>
      <c r="ED23" s="43">
        <f>DH23*100/('кол-во часов'!B19*18)</f>
        <v>8.8888888888888893</v>
      </c>
      <c r="EE23" s="43">
        <f>DI23*100/('кол-во часов'!C19*18)</f>
        <v>5.5555555555555554</v>
      </c>
      <c r="EF23" s="43" t="e">
        <f>DJ23*100/('кол-во часов'!D19*17)</f>
        <v>#DIV/0!</v>
      </c>
      <c r="EG23" s="43" t="e">
        <f>DK23*100/('кол-во часов'!E19*18)</f>
        <v>#DIV/0!</v>
      </c>
      <c r="EH23" s="43" t="e">
        <f>DL23*100/('кол-во часов'!F19*18)</f>
        <v>#DIV/0!</v>
      </c>
      <c r="EI23" s="43">
        <f>DM23*100/('кол-во часов'!G19*18)</f>
        <v>0</v>
      </c>
      <c r="EJ23" s="43">
        <f>DN23*100/('кол-во часов'!H19*18)</f>
        <v>11.111111111111111</v>
      </c>
      <c r="EK23" s="43" t="e">
        <f>DO23*100/('кол-во часов'!I19*18)</f>
        <v>#DIV/0!</v>
      </c>
      <c r="EL23" s="43">
        <f>DP23*100/('кол-во часов'!J19*18)</f>
        <v>0</v>
      </c>
      <c r="EM23" s="43">
        <f>DQ23*100/('кол-во часов'!K19*18)</f>
        <v>0</v>
      </c>
      <c r="EN23" s="43" t="e">
        <f>DR23*100/('кол-во часов'!L19*18)</f>
        <v>#DIV/0!</v>
      </c>
      <c r="EO23" s="43" t="e">
        <f>DS23*100/('кол-во часов'!M19*18)</f>
        <v>#DIV/0!</v>
      </c>
      <c r="EP23" s="43" t="e">
        <f>DT23*100/('кол-во часов'!N19*18)</f>
        <v>#DIV/0!</v>
      </c>
      <c r="EQ23" s="43">
        <f>DU23*100/('кол-во часов'!O19*18)</f>
        <v>7.4074074074074074</v>
      </c>
      <c r="ER23" s="43">
        <f>DV23*100/('кол-во часов'!P19*18)</f>
        <v>0</v>
      </c>
      <c r="ES23" s="43" t="e">
        <f>DW23*100/('кол-во часов'!R19*18)</f>
        <v>#DIV/0!</v>
      </c>
      <c r="ET23" s="43">
        <f>DX23*100/('кол-во часов'!S19*18)</f>
        <v>0</v>
      </c>
      <c r="EU23" s="43">
        <f>DY23*100/('кол-во часов'!T19*18)</f>
        <v>0</v>
      </c>
      <c r="EV23" s="43">
        <f>DZ23*100/('кол-во часов'!U19*18)</f>
        <v>0</v>
      </c>
      <c r="EW23" s="43" t="e">
        <f>EA23*100/('кол-во часов'!V19*18)</f>
        <v>#DIV/0!</v>
      </c>
      <c r="EX23" s="43">
        <f>EB23*100/('кол-во часов'!W19*18)</f>
        <v>0</v>
      </c>
      <c r="EY23" s="43">
        <f>EC23*100/('кол-во часов'!X19*18)</f>
        <v>0</v>
      </c>
    </row>
    <row r="24" spans="1:155" ht="18" customHeight="1" x14ac:dyDescent="0.25">
      <c r="A24" s="19" t="s">
        <v>9</v>
      </c>
      <c r="B24" s="66" t="s">
        <v>10</v>
      </c>
      <c r="D24" s="30" t="s">
        <v>70</v>
      </c>
      <c r="E24" s="8"/>
      <c r="F24" s="8"/>
      <c r="G24" s="8"/>
      <c r="H24" s="8"/>
      <c r="I24" s="8"/>
      <c r="J24" s="8"/>
      <c r="K24" s="8"/>
      <c r="L24" s="70" t="s">
        <v>1</v>
      </c>
      <c r="M24" s="8"/>
      <c r="N24" s="8"/>
      <c r="O24" s="8"/>
      <c r="P24" s="8"/>
      <c r="Q24" s="8"/>
      <c r="R24" s="8"/>
      <c r="S24" s="8"/>
      <c r="T24" s="40"/>
      <c r="U24" s="70" t="s">
        <v>7</v>
      </c>
      <c r="V24" s="8"/>
      <c r="W24" s="71" t="s">
        <v>28</v>
      </c>
      <c r="X24" s="8"/>
      <c r="Y24" s="8"/>
      <c r="Z24" s="8"/>
      <c r="AA24" s="8"/>
      <c r="AB24" s="8"/>
      <c r="AC24" s="70" t="s">
        <v>1</v>
      </c>
      <c r="AD24" s="8"/>
      <c r="AE24" s="8"/>
      <c r="AF24" s="8"/>
      <c r="AG24" s="70" t="s">
        <v>5</v>
      </c>
      <c r="AH24" s="8"/>
      <c r="AI24" s="70" t="s">
        <v>1</v>
      </c>
      <c r="AJ24" s="8"/>
      <c r="AK24" s="8"/>
      <c r="AL24" s="8"/>
      <c r="AM24" s="8"/>
      <c r="AN24" s="8"/>
      <c r="AO24" s="8"/>
      <c r="AP24" s="8"/>
      <c r="AQ24" s="8"/>
      <c r="AR24" s="8"/>
      <c r="AS24" s="70" t="s">
        <v>7</v>
      </c>
      <c r="AT24" s="8"/>
      <c r="AU24" s="8"/>
      <c r="AV24" s="8"/>
      <c r="AW24" s="8"/>
      <c r="AX24" s="8"/>
      <c r="AY24" s="8"/>
      <c r="AZ24" s="8"/>
      <c r="BA24" s="71" t="s">
        <v>28</v>
      </c>
      <c r="BB24" s="8"/>
      <c r="BC24" s="8"/>
      <c r="BD24" s="8"/>
      <c r="BE24" s="70" t="s">
        <v>5</v>
      </c>
      <c r="BF24" s="8"/>
      <c r="BG24" s="70" t="s">
        <v>7</v>
      </c>
      <c r="BH24" s="8"/>
      <c r="BI24" s="8"/>
      <c r="BJ24" s="8"/>
      <c r="BK24" s="8"/>
      <c r="BL24" s="8"/>
      <c r="BM24" s="8"/>
      <c r="BN24" s="8"/>
      <c r="BO24" s="8"/>
      <c r="BP24" s="8"/>
      <c r="BQ24" s="100" t="s">
        <v>1</v>
      </c>
      <c r="BR24" s="8"/>
      <c r="BS24" s="8"/>
      <c r="BT24" s="8"/>
      <c r="BU24" s="8"/>
      <c r="BV24" s="8"/>
      <c r="BW24" s="8"/>
      <c r="BX24" s="8"/>
      <c r="BY24" s="8"/>
      <c r="BZ24" s="107" t="s">
        <v>97</v>
      </c>
      <c r="CA24" s="8"/>
      <c r="CB24" s="8"/>
      <c r="CC24" s="8"/>
      <c r="CD24" s="8"/>
      <c r="CE24" s="70" t="s">
        <v>5</v>
      </c>
      <c r="CF24" s="8"/>
      <c r="CG24" s="107" t="s">
        <v>97</v>
      </c>
      <c r="CH24" s="8"/>
      <c r="CI24" s="70" t="s">
        <v>1</v>
      </c>
      <c r="CJ24" s="8"/>
      <c r="CK24" s="8"/>
      <c r="CL24" s="56" t="s">
        <v>5</v>
      </c>
      <c r="CM24" s="8"/>
      <c r="CN24" s="8"/>
      <c r="CO24" s="8"/>
      <c r="CP24" s="8"/>
      <c r="CQ24" s="8"/>
      <c r="CR24" s="8"/>
      <c r="CS24" s="8"/>
      <c r="CT24" s="8"/>
      <c r="CU24" s="8"/>
      <c r="CV24" s="70" t="s">
        <v>7</v>
      </c>
      <c r="CW24" s="70" t="s">
        <v>5</v>
      </c>
      <c r="CX24" s="57" t="s">
        <v>1</v>
      </c>
      <c r="CY24" s="8"/>
      <c r="CZ24" s="8"/>
      <c r="DA24" s="8"/>
      <c r="DB24" s="8"/>
      <c r="DC24" s="8"/>
      <c r="DD24" s="8"/>
      <c r="DE24" s="8"/>
      <c r="DF24" s="8"/>
      <c r="DG24" s="8"/>
      <c r="DH24" s="10">
        <f t="shared" si="0"/>
        <v>6</v>
      </c>
      <c r="DI24" s="13">
        <f t="shared" si="1"/>
        <v>5</v>
      </c>
      <c r="DJ24" s="10">
        <f t="shared" si="2"/>
        <v>0</v>
      </c>
      <c r="DK24" s="10">
        <f t="shared" si="3"/>
        <v>0</v>
      </c>
      <c r="DL24" s="10">
        <f t="shared" si="4"/>
        <v>0</v>
      </c>
      <c r="DM24" s="10">
        <f t="shared" si="5"/>
        <v>0</v>
      </c>
      <c r="DN24" s="10">
        <f t="shared" si="6"/>
        <v>2</v>
      </c>
      <c r="DO24" s="10">
        <f t="shared" si="7"/>
        <v>0</v>
      </c>
      <c r="DP24" s="10">
        <f t="shared" si="8"/>
        <v>0</v>
      </c>
      <c r="DQ24" s="10">
        <f t="shared" si="9"/>
        <v>0</v>
      </c>
      <c r="DR24" s="10">
        <f t="shared" si="10"/>
        <v>0</v>
      </c>
      <c r="DS24" s="10">
        <f t="shared" si="11"/>
        <v>0</v>
      </c>
      <c r="DT24" s="10">
        <f t="shared" si="12"/>
        <v>0</v>
      </c>
      <c r="DU24" s="10">
        <f t="shared" si="13"/>
        <v>4</v>
      </c>
      <c r="DV24" s="10">
        <f t="shared" si="14"/>
        <v>0</v>
      </c>
      <c r="DW24" s="10">
        <f t="shared" si="15"/>
        <v>0</v>
      </c>
      <c r="DX24" s="10">
        <f t="shared" si="16"/>
        <v>0</v>
      </c>
      <c r="DY24" s="10">
        <f t="shared" si="17"/>
        <v>0</v>
      </c>
      <c r="DZ24" s="10">
        <f t="shared" si="18"/>
        <v>0</v>
      </c>
      <c r="EA24" s="10">
        <f t="shared" si="19"/>
        <v>0</v>
      </c>
      <c r="EB24" s="10">
        <f t="shared" si="20"/>
        <v>0</v>
      </c>
      <c r="EC24" s="10">
        <f t="shared" si="21"/>
        <v>0</v>
      </c>
      <c r="ED24" s="43">
        <f>DH24*100/('кол-во часов'!B20*18)</f>
        <v>6.666666666666667</v>
      </c>
      <c r="EE24" s="43">
        <f>DI24*100/('кол-во часов'!C20*18)</f>
        <v>5.5555555555555554</v>
      </c>
      <c r="EF24" s="43" t="e">
        <f>DJ24*100/('кол-во часов'!D20*17)</f>
        <v>#DIV/0!</v>
      </c>
      <c r="EG24" s="43" t="e">
        <f>DK24*100/('кол-во часов'!E20*18)</f>
        <v>#DIV/0!</v>
      </c>
      <c r="EH24" s="43" t="e">
        <f>DL24*100/('кол-во часов'!F20*18)</f>
        <v>#DIV/0!</v>
      </c>
      <c r="EI24" s="43">
        <f>DM24*100/('кол-во часов'!G20*18)</f>
        <v>0</v>
      </c>
      <c r="EJ24" s="43">
        <f>DN24*100/('кол-во часов'!H20*18)</f>
        <v>11.111111111111111</v>
      </c>
      <c r="EK24" s="43" t="e">
        <f>DO24*100/('кол-во часов'!I20*18)</f>
        <v>#DIV/0!</v>
      </c>
      <c r="EL24" s="43">
        <f>DP24*100/('кол-во часов'!J20*18)</f>
        <v>0</v>
      </c>
      <c r="EM24" s="43">
        <f>DQ24*100/('кол-во часов'!K20*18)</f>
        <v>0</v>
      </c>
      <c r="EN24" s="43" t="e">
        <f>DR24*100/('кол-во часов'!L20*18)</f>
        <v>#DIV/0!</v>
      </c>
      <c r="EO24" s="43" t="e">
        <f>DS24*100/('кол-во часов'!M20*18)</f>
        <v>#DIV/0!</v>
      </c>
      <c r="EP24" s="43" t="e">
        <f>DT24*100/('кол-во часов'!N20*18)</f>
        <v>#DIV/0!</v>
      </c>
      <c r="EQ24" s="43">
        <f>DU24*100/('кол-во часов'!O20*18)</f>
        <v>7.4074074074074074</v>
      </c>
      <c r="ER24" s="43">
        <f>DV24*100/('кол-во часов'!P20*18)</f>
        <v>0</v>
      </c>
      <c r="ES24" s="43" t="e">
        <f>DW24*100/('кол-во часов'!R20*18)</f>
        <v>#DIV/0!</v>
      </c>
      <c r="ET24" s="43">
        <f>DX24*100/('кол-во часов'!S20*18)</f>
        <v>0</v>
      </c>
      <c r="EU24" s="43">
        <f>DY24*100/('кол-во часов'!T20*18)</f>
        <v>0</v>
      </c>
      <c r="EV24" s="43">
        <f>DZ24*100/('кол-во часов'!U20*18)</f>
        <v>0</v>
      </c>
      <c r="EW24" s="43" t="e">
        <f>EA24*100/('кол-во часов'!V20*18)</f>
        <v>#DIV/0!</v>
      </c>
      <c r="EX24" s="43">
        <f>EB24*100/('кол-во часов'!W20*18)</f>
        <v>0</v>
      </c>
      <c r="EY24" s="43">
        <f>EC24*100/('кол-во часов'!X20*18)</f>
        <v>0</v>
      </c>
    </row>
    <row r="25" spans="1:155" ht="18" customHeight="1" x14ac:dyDescent="0.25">
      <c r="A25" s="19" t="s">
        <v>0</v>
      </c>
      <c r="B25" s="66" t="s">
        <v>1</v>
      </c>
      <c r="D25" s="30" t="s">
        <v>37</v>
      </c>
      <c r="E25" s="8"/>
      <c r="F25" s="8"/>
      <c r="G25" s="8"/>
      <c r="H25" s="8"/>
      <c r="I25" s="70" t="s">
        <v>7</v>
      </c>
      <c r="J25" s="8"/>
      <c r="K25" s="8"/>
      <c r="M25" s="8"/>
      <c r="N25" s="8"/>
      <c r="O25" s="8"/>
      <c r="P25" s="8"/>
      <c r="Q25" s="8"/>
      <c r="R25" s="8"/>
      <c r="S25" s="8"/>
      <c r="T25" s="40"/>
      <c r="U25" s="8"/>
      <c r="V25" s="8"/>
      <c r="W25" s="70" t="s">
        <v>5</v>
      </c>
      <c r="X25" s="70"/>
      <c r="Y25" s="8"/>
      <c r="Z25" s="70" t="s">
        <v>1</v>
      </c>
      <c r="AA25" s="70" t="s">
        <v>7</v>
      </c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70" t="s">
        <v>5</v>
      </c>
      <c r="AP25" s="8"/>
      <c r="AQ25" s="8"/>
      <c r="AR25" s="8"/>
      <c r="AS25" s="8"/>
      <c r="AT25" s="70" t="s">
        <v>7</v>
      </c>
      <c r="AU25" s="70" t="s">
        <v>1</v>
      </c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70" t="s">
        <v>1</v>
      </c>
      <c r="BR25" s="8"/>
      <c r="BS25" s="70" t="s">
        <v>5</v>
      </c>
      <c r="BT25" s="8"/>
      <c r="BU25" s="8"/>
      <c r="BV25" s="8"/>
      <c r="BW25" s="8"/>
      <c r="BX25" s="8"/>
      <c r="BY25" s="8"/>
      <c r="BZ25" s="71" t="s">
        <v>28</v>
      </c>
      <c r="CA25" s="8"/>
      <c r="CB25" s="70"/>
      <c r="CC25" s="8"/>
      <c r="CD25" s="8"/>
      <c r="CE25" s="53" t="s">
        <v>1</v>
      </c>
      <c r="CF25" s="8"/>
      <c r="CG25" s="8"/>
      <c r="CH25" s="70"/>
      <c r="CI25" s="8"/>
      <c r="CJ25" s="70" t="s">
        <v>7</v>
      </c>
      <c r="CK25" s="54"/>
      <c r="CL25" s="8"/>
      <c r="CM25" s="107" t="s">
        <v>97</v>
      </c>
      <c r="CN25" s="54"/>
      <c r="CO25" s="8"/>
      <c r="CP25" s="8"/>
      <c r="CQ25" s="8"/>
      <c r="CR25" s="8"/>
      <c r="CS25" s="8"/>
      <c r="CT25" s="104" t="s">
        <v>97</v>
      </c>
      <c r="CU25" s="8"/>
      <c r="CV25" s="55" t="s">
        <v>1</v>
      </c>
      <c r="CW25" s="54" t="s">
        <v>5</v>
      </c>
      <c r="CX25" s="8"/>
      <c r="CY25" s="8"/>
      <c r="CZ25" s="8"/>
      <c r="DA25" s="55" t="s">
        <v>1</v>
      </c>
      <c r="DB25" s="70" t="s">
        <v>7</v>
      </c>
      <c r="DC25" s="8"/>
      <c r="DD25" s="70" t="s">
        <v>5</v>
      </c>
      <c r="DE25" s="71" t="s">
        <v>28</v>
      </c>
      <c r="DF25" s="8"/>
      <c r="DG25" s="8"/>
      <c r="DH25" s="10">
        <f t="shared" si="0"/>
        <v>6</v>
      </c>
      <c r="DI25" s="13">
        <f t="shared" si="1"/>
        <v>5</v>
      </c>
      <c r="DJ25" s="10">
        <f t="shared" si="2"/>
        <v>0</v>
      </c>
      <c r="DK25" s="10">
        <f t="shared" si="3"/>
        <v>0</v>
      </c>
      <c r="DL25" s="10">
        <f t="shared" si="4"/>
        <v>0</v>
      </c>
      <c r="DM25" s="10">
        <f t="shared" si="5"/>
        <v>0</v>
      </c>
      <c r="DN25" s="10">
        <f t="shared" si="6"/>
        <v>2</v>
      </c>
      <c r="DO25" s="10">
        <f t="shared" si="7"/>
        <v>0</v>
      </c>
      <c r="DP25" s="10">
        <f t="shared" si="8"/>
        <v>0</v>
      </c>
      <c r="DQ25" s="10">
        <f t="shared" si="9"/>
        <v>0</v>
      </c>
      <c r="DR25" s="10">
        <f t="shared" si="10"/>
        <v>0</v>
      </c>
      <c r="DS25" s="10">
        <f t="shared" si="11"/>
        <v>0</v>
      </c>
      <c r="DT25" s="10">
        <f t="shared" si="12"/>
        <v>0</v>
      </c>
      <c r="DU25" s="10">
        <f t="shared" si="13"/>
        <v>5</v>
      </c>
      <c r="DV25" s="10">
        <f t="shared" si="14"/>
        <v>0</v>
      </c>
      <c r="DW25" s="10">
        <f t="shared" si="15"/>
        <v>0</v>
      </c>
      <c r="DX25" s="10">
        <f t="shared" si="16"/>
        <v>0</v>
      </c>
      <c r="DY25" s="10">
        <f t="shared" si="17"/>
        <v>0</v>
      </c>
      <c r="DZ25" s="10">
        <f t="shared" si="18"/>
        <v>0</v>
      </c>
      <c r="EA25" s="10">
        <f t="shared" si="19"/>
        <v>0</v>
      </c>
      <c r="EB25" s="10">
        <f t="shared" si="20"/>
        <v>0</v>
      </c>
      <c r="EC25" s="10">
        <f t="shared" si="21"/>
        <v>0</v>
      </c>
      <c r="ED25" s="43">
        <f>DH25*100/('кол-во часов'!B21*18)</f>
        <v>5.5555555555555554</v>
      </c>
      <c r="EE25" s="43">
        <f>DI25*100/('кол-во часов'!C21*18)</f>
        <v>5.5555555555555554</v>
      </c>
      <c r="EF25" s="43" t="e">
        <f>DJ25*100/('кол-во часов'!D21*17)</f>
        <v>#DIV/0!</v>
      </c>
      <c r="EG25" s="43" t="e">
        <f>DK25*100/('кол-во часов'!E21*18)</f>
        <v>#DIV/0!</v>
      </c>
      <c r="EH25" s="43" t="e">
        <f>DL25*100/('кол-во часов'!F21*18)</f>
        <v>#DIV/0!</v>
      </c>
      <c r="EI25" s="43">
        <f>DM25*100/('кол-во часов'!G21*18)</f>
        <v>0</v>
      </c>
      <c r="EJ25" s="43">
        <f>DN25*100/('кол-во часов'!H22*18)</f>
        <v>11.111111111111111</v>
      </c>
      <c r="EK25" s="43" t="e">
        <f>DO25*100/('кол-во часов'!I21*18)</f>
        <v>#DIV/0!</v>
      </c>
      <c r="EL25" s="43">
        <f>DP25*100/('кол-во часов'!J21*18)</f>
        <v>0</v>
      </c>
      <c r="EM25" s="43">
        <f>DQ25*100/('кол-во часов'!K21*18)</f>
        <v>0</v>
      </c>
      <c r="EN25" s="43">
        <f>DR25*100/('кол-во часов'!L21*18)</f>
        <v>0</v>
      </c>
      <c r="EO25" s="43" t="e">
        <f>DS25*100/('кол-во часов'!M21*18)</f>
        <v>#DIV/0!</v>
      </c>
      <c r="EP25" s="43" t="e">
        <f>DT25*100/('кол-во часов'!N21*18)</f>
        <v>#DIV/0!</v>
      </c>
      <c r="EQ25" s="43">
        <f>DU25*100/('кол-во часов'!O21*18)</f>
        <v>9.2592592592592595</v>
      </c>
      <c r="ER25" s="43" t="e">
        <f>DV25*100/('кол-во часов'!P21*18)</f>
        <v>#DIV/0!</v>
      </c>
      <c r="ES25" s="43" t="e">
        <f>DW25*100/('кол-во часов'!R21*18)</f>
        <v>#DIV/0!</v>
      </c>
      <c r="ET25" s="43">
        <f>DX25*100/('кол-во часов'!S21*18)</f>
        <v>0</v>
      </c>
      <c r="EU25" s="43">
        <f>DY25*100/('кол-во часов'!T21*18)</f>
        <v>0</v>
      </c>
      <c r="EV25" s="43">
        <f>DZ25*100/('кол-во часов'!U21*18)</f>
        <v>0</v>
      </c>
      <c r="EW25" s="43" t="e">
        <f>EA25*100/('кол-во часов'!V21*18)</f>
        <v>#DIV/0!</v>
      </c>
      <c r="EX25" s="43">
        <f>EB25*100/('кол-во часов'!W21*18)</f>
        <v>0</v>
      </c>
      <c r="EY25" s="43">
        <f>EC25*100/('кол-во часов'!X21*18)</f>
        <v>0</v>
      </c>
    </row>
    <row r="26" spans="1:155" ht="18" customHeight="1" x14ac:dyDescent="0.25">
      <c r="A26" s="19" t="s">
        <v>60</v>
      </c>
      <c r="B26" s="66" t="s">
        <v>61</v>
      </c>
      <c r="D26" s="30" t="s">
        <v>40</v>
      </c>
      <c r="E26" s="8"/>
      <c r="F26" s="8"/>
      <c r="G26" s="8"/>
      <c r="H26" s="8"/>
      <c r="I26" s="70" t="s">
        <v>7</v>
      </c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70" t="s">
        <v>5</v>
      </c>
      <c r="Y26" s="8"/>
      <c r="Z26" s="70" t="s">
        <v>1</v>
      </c>
      <c r="AA26" s="70" t="s">
        <v>7</v>
      </c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70" t="s">
        <v>5</v>
      </c>
      <c r="AS26" s="8"/>
      <c r="AT26" s="70" t="s">
        <v>7</v>
      </c>
      <c r="AU26" s="70" t="s">
        <v>1</v>
      </c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70" t="s">
        <v>1</v>
      </c>
      <c r="BR26" s="8"/>
      <c r="BS26" s="8"/>
      <c r="BT26" s="8"/>
      <c r="BU26" s="8"/>
      <c r="BV26" s="70" t="s">
        <v>5</v>
      </c>
      <c r="BW26" s="8"/>
      <c r="BX26" s="8"/>
      <c r="BY26" s="8"/>
      <c r="BZ26" s="71" t="s">
        <v>28</v>
      </c>
      <c r="CA26" s="8"/>
      <c r="CB26" s="70"/>
      <c r="CC26" s="8"/>
      <c r="CD26" s="8"/>
      <c r="CE26" s="61" t="s">
        <v>1</v>
      </c>
      <c r="CF26" s="8"/>
      <c r="CG26" s="8"/>
      <c r="CH26" s="8"/>
      <c r="CI26" s="8"/>
      <c r="CJ26" s="70" t="s">
        <v>7</v>
      </c>
      <c r="CK26" s="59"/>
      <c r="CL26" s="8"/>
      <c r="CM26" s="107" t="s">
        <v>97</v>
      </c>
      <c r="CN26" s="64"/>
      <c r="CO26" s="8"/>
      <c r="CP26" s="8"/>
      <c r="CQ26" s="8"/>
      <c r="CR26" s="8"/>
      <c r="CS26" s="8"/>
      <c r="CT26" s="107" t="s">
        <v>97</v>
      </c>
      <c r="CU26" s="8"/>
      <c r="CV26" s="55" t="s">
        <v>1</v>
      </c>
      <c r="CW26" s="59" t="s">
        <v>5</v>
      </c>
      <c r="CX26" s="55"/>
      <c r="CY26" s="8"/>
      <c r="CZ26" s="8"/>
      <c r="DA26" s="55" t="s">
        <v>1</v>
      </c>
      <c r="DB26" s="70" t="s">
        <v>7</v>
      </c>
      <c r="DC26" s="8"/>
      <c r="DD26" s="8"/>
      <c r="DE26" s="70" t="s">
        <v>5</v>
      </c>
      <c r="DF26" s="8"/>
      <c r="DG26" s="8"/>
      <c r="DH26" s="10">
        <f t="shared" si="0"/>
        <v>6</v>
      </c>
      <c r="DI26" s="13">
        <f t="shared" si="1"/>
        <v>5</v>
      </c>
      <c r="DJ26" s="10">
        <f t="shared" si="2"/>
        <v>0</v>
      </c>
      <c r="DK26" s="10">
        <f t="shared" si="3"/>
        <v>0</v>
      </c>
      <c r="DL26" s="10">
        <f t="shared" si="4"/>
        <v>0</v>
      </c>
      <c r="DM26" s="10">
        <f t="shared" si="5"/>
        <v>0</v>
      </c>
      <c r="DN26" s="10">
        <f t="shared" si="6"/>
        <v>1</v>
      </c>
      <c r="DO26" s="10">
        <f t="shared" si="7"/>
        <v>0</v>
      </c>
      <c r="DP26" s="10">
        <f t="shared" si="8"/>
        <v>0</v>
      </c>
      <c r="DQ26" s="10">
        <f t="shared" si="9"/>
        <v>0</v>
      </c>
      <c r="DR26" s="10">
        <f t="shared" si="10"/>
        <v>0</v>
      </c>
      <c r="DS26" s="10">
        <f t="shared" si="11"/>
        <v>0</v>
      </c>
      <c r="DT26" s="10">
        <f t="shared" si="12"/>
        <v>0</v>
      </c>
      <c r="DU26" s="10">
        <f t="shared" si="13"/>
        <v>5</v>
      </c>
      <c r="DV26" s="10">
        <f t="shared" si="14"/>
        <v>0</v>
      </c>
      <c r="DW26" s="10">
        <f t="shared" si="15"/>
        <v>0</v>
      </c>
      <c r="DX26" s="10">
        <f t="shared" si="16"/>
        <v>0</v>
      </c>
      <c r="DY26" s="10">
        <f t="shared" si="17"/>
        <v>0</v>
      </c>
      <c r="DZ26" s="10">
        <f t="shared" si="18"/>
        <v>0</v>
      </c>
      <c r="EA26" s="10">
        <f t="shared" si="19"/>
        <v>0</v>
      </c>
      <c r="EB26" s="10">
        <f t="shared" si="20"/>
        <v>0</v>
      </c>
      <c r="EC26" s="10">
        <f t="shared" si="21"/>
        <v>0</v>
      </c>
      <c r="ED26" s="43">
        <f>DH26*100/('кол-во часов'!B22*18)</f>
        <v>5.5555555555555554</v>
      </c>
      <c r="EE26" s="43">
        <f>DI26*100/('кол-во часов'!C22*18)</f>
        <v>5.5555555555555554</v>
      </c>
      <c r="EF26" s="43" t="e">
        <f>DJ26*100/('кол-во часов'!D22*17)</f>
        <v>#DIV/0!</v>
      </c>
      <c r="EG26" s="43" t="e">
        <f>DK26*100/('кол-во часов'!E22*18)</f>
        <v>#DIV/0!</v>
      </c>
      <c r="EH26" s="43" t="e">
        <f>DL26*100/('кол-во часов'!F22*18)</f>
        <v>#DIV/0!</v>
      </c>
      <c r="EI26" s="43">
        <f>DM26*100/('кол-во часов'!G22*18)</f>
        <v>0</v>
      </c>
      <c r="EJ26" s="43" t="e">
        <f>DN26*100/('кол-во часов'!#REF!*18)</f>
        <v>#REF!</v>
      </c>
      <c r="EK26" s="43" t="e">
        <f>DO26*100/('кол-во часов'!I22*18)</f>
        <v>#DIV/0!</v>
      </c>
      <c r="EL26" s="43">
        <f>DP26*100/('кол-во часов'!J22*18)</f>
        <v>0</v>
      </c>
      <c r="EM26" s="43">
        <f>DQ26*100/('кол-во часов'!K22*18)</f>
        <v>0</v>
      </c>
      <c r="EN26" s="43">
        <f>DR26*100/('кол-во часов'!L22*18)</f>
        <v>0</v>
      </c>
      <c r="EO26" s="43" t="e">
        <f>DS26*100/('кол-во часов'!M22*18)</f>
        <v>#DIV/0!</v>
      </c>
      <c r="EP26" s="43" t="e">
        <f>DT26*100/('кол-во часов'!N22*18)</f>
        <v>#DIV/0!</v>
      </c>
      <c r="EQ26" s="43">
        <f>DU26*100/('кол-во часов'!O22*18)</f>
        <v>9.2592592592592595</v>
      </c>
      <c r="ER26" s="43" t="e">
        <f>DV26*100/('кол-во часов'!P22*18)</f>
        <v>#DIV/0!</v>
      </c>
      <c r="ES26" s="43" t="e">
        <f>DW26*100/('кол-во часов'!R22*18)</f>
        <v>#DIV/0!</v>
      </c>
      <c r="ET26" s="43">
        <f>DX26*100/('кол-во часов'!S22*18)</f>
        <v>0</v>
      </c>
      <c r="EU26" s="43">
        <f>DY26*100/('кол-во часов'!T22*18)</f>
        <v>0</v>
      </c>
      <c r="EV26" s="43">
        <f>DZ26*100/('кол-во часов'!U22*18)</f>
        <v>0</v>
      </c>
      <c r="EW26" s="43" t="e">
        <f>EA26*100/('кол-во часов'!V22*18)</f>
        <v>#DIV/0!</v>
      </c>
      <c r="EX26" s="43">
        <f>EB26*100/('кол-во часов'!W22*18)</f>
        <v>0</v>
      </c>
      <c r="EY26" s="43">
        <f>EC26*100/('кол-во часов'!X22*18)</f>
        <v>0</v>
      </c>
    </row>
    <row r="27" spans="1:155" ht="18" customHeight="1" x14ac:dyDescent="0.25">
      <c r="A27" s="3" t="s">
        <v>38</v>
      </c>
      <c r="B27" s="66" t="s">
        <v>39</v>
      </c>
      <c r="D27" s="30" t="s">
        <v>43</v>
      </c>
      <c r="E27" s="8"/>
      <c r="F27" s="8"/>
      <c r="G27" s="8"/>
      <c r="H27" s="8"/>
      <c r="I27" s="70" t="s">
        <v>7</v>
      </c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70" t="s">
        <v>5</v>
      </c>
      <c r="X27" s="8"/>
      <c r="Y27" s="8"/>
      <c r="Z27" s="70" t="s">
        <v>1</v>
      </c>
      <c r="AA27" s="70" t="s">
        <v>7</v>
      </c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70" t="s">
        <v>5</v>
      </c>
      <c r="AP27" s="8"/>
      <c r="AQ27" s="8"/>
      <c r="AR27" s="8"/>
      <c r="AS27" s="8"/>
      <c r="AT27" s="70" t="s">
        <v>7</v>
      </c>
      <c r="AU27" s="70" t="s">
        <v>1</v>
      </c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70"/>
      <c r="BR27" s="8"/>
      <c r="BS27" s="70" t="s">
        <v>5</v>
      </c>
      <c r="BT27" s="8"/>
      <c r="BU27" s="8"/>
      <c r="BV27" s="8"/>
      <c r="BW27" s="8"/>
      <c r="BX27" s="8"/>
      <c r="BY27" s="8"/>
      <c r="BZ27" s="71" t="s">
        <v>28</v>
      </c>
      <c r="CA27" s="8"/>
      <c r="CB27" s="8"/>
      <c r="CC27" s="8"/>
      <c r="CD27" s="8"/>
      <c r="CE27" s="61" t="s">
        <v>1</v>
      </c>
      <c r="CF27" s="8"/>
      <c r="CG27" s="8"/>
      <c r="CH27" s="8"/>
      <c r="CI27" s="8"/>
      <c r="CJ27" s="70" t="s">
        <v>7</v>
      </c>
      <c r="CK27" s="59"/>
      <c r="CL27" s="8"/>
      <c r="CM27" s="107" t="s">
        <v>97</v>
      </c>
      <c r="CN27" s="60"/>
      <c r="CO27" s="8"/>
      <c r="CP27" s="8"/>
      <c r="CQ27" s="8"/>
      <c r="CR27" s="8"/>
      <c r="CS27" s="8"/>
      <c r="CT27" s="107" t="s">
        <v>97</v>
      </c>
      <c r="CU27" s="8"/>
      <c r="CV27" s="55" t="s">
        <v>1</v>
      </c>
      <c r="CW27" s="59" t="s">
        <v>5</v>
      </c>
      <c r="CX27" s="55"/>
      <c r="CY27" s="8"/>
      <c r="CZ27" s="8"/>
      <c r="DA27" s="55" t="s">
        <v>1</v>
      </c>
      <c r="DB27" s="70" t="s">
        <v>7</v>
      </c>
      <c r="DC27" s="70" t="s">
        <v>5</v>
      </c>
      <c r="DD27" s="8"/>
      <c r="DE27" s="71" t="s">
        <v>28</v>
      </c>
      <c r="DF27" s="8"/>
      <c r="DG27" s="8"/>
      <c r="DH27" s="10">
        <f t="shared" si="0"/>
        <v>5</v>
      </c>
      <c r="DI27" s="13">
        <f t="shared" si="1"/>
        <v>5</v>
      </c>
      <c r="DJ27" s="10">
        <f t="shared" si="2"/>
        <v>0</v>
      </c>
      <c r="DK27" s="10">
        <f t="shared" si="3"/>
        <v>0</v>
      </c>
      <c r="DL27" s="10">
        <f t="shared" si="4"/>
        <v>0</v>
      </c>
      <c r="DM27" s="10">
        <f t="shared" si="5"/>
        <v>0</v>
      </c>
      <c r="DN27" s="10">
        <f t="shared" si="6"/>
        <v>2</v>
      </c>
      <c r="DO27" s="10">
        <f t="shared" si="7"/>
        <v>0</v>
      </c>
      <c r="DP27" s="10">
        <f t="shared" si="8"/>
        <v>0</v>
      </c>
      <c r="DQ27" s="10">
        <f t="shared" si="9"/>
        <v>0</v>
      </c>
      <c r="DR27" s="10">
        <f t="shared" si="10"/>
        <v>0</v>
      </c>
      <c r="DS27" s="10">
        <f t="shared" si="11"/>
        <v>0</v>
      </c>
      <c r="DT27" s="10">
        <f t="shared" si="12"/>
        <v>0</v>
      </c>
      <c r="DU27" s="10">
        <f t="shared" si="13"/>
        <v>5</v>
      </c>
      <c r="DV27" s="10">
        <f t="shared" si="14"/>
        <v>0</v>
      </c>
      <c r="DW27" s="10">
        <f t="shared" si="15"/>
        <v>0</v>
      </c>
      <c r="DX27" s="10">
        <f t="shared" si="16"/>
        <v>0</v>
      </c>
      <c r="DY27" s="10">
        <f t="shared" si="17"/>
        <v>0</v>
      </c>
      <c r="DZ27" s="10">
        <f t="shared" si="18"/>
        <v>0</v>
      </c>
      <c r="EA27" s="10">
        <f t="shared" si="19"/>
        <v>0</v>
      </c>
      <c r="EB27" s="10">
        <f t="shared" si="20"/>
        <v>0</v>
      </c>
      <c r="EC27" s="10">
        <f t="shared" si="21"/>
        <v>0</v>
      </c>
      <c r="ED27" s="43">
        <f>DH27*100/('кол-во часов'!B23*18)</f>
        <v>4.6296296296296298</v>
      </c>
      <c r="EE27" s="43">
        <f>DI27*100/('кол-во часов'!C23*18)</f>
        <v>5.5555555555555554</v>
      </c>
      <c r="EF27" s="43" t="e">
        <f>DJ27*100/('кол-во часов'!D23*17)</f>
        <v>#DIV/0!</v>
      </c>
      <c r="EG27" s="43" t="e">
        <f>DK27*100/('кол-во часов'!E23*18)</f>
        <v>#DIV/0!</v>
      </c>
      <c r="EH27" s="43" t="e">
        <f>DL27*100/('кол-во часов'!F23*18)</f>
        <v>#DIV/0!</v>
      </c>
      <c r="EI27" s="43">
        <f>DM27*100/('кол-во часов'!G23*18)</f>
        <v>0</v>
      </c>
      <c r="EJ27" s="43">
        <f>DN27*100/('кол-во часов'!H23*18)</f>
        <v>11.111111111111111</v>
      </c>
      <c r="EK27" s="43" t="e">
        <f>DO27*100/('кол-во часов'!I23*18)</f>
        <v>#DIV/0!</v>
      </c>
      <c r="EL27" s="43">
        <f>DP27*100/('кол-во часов'!J23*18)</f>
        <v>0</v>
      </c>
      <c r="EM27" s="43">
        <f>DQ27*100/('кол-во часов'!K23*18)</f>
        <v>0</v>
      </c>
      <c r="EN27" s="43">
        <f>DR27*100/('кол-во часов'!L23*18)</f>
        <v>0</v>
      </c>
      <c r="EO27" s="43" t="e">
        <f>DS27*100/('кол-во часов'!M23*18)</f>
        <v>#DIV/0!</v>
      </c>
      <c r="EP27" s="43" t="e">
        <f>DT27*100/('кол-во часов'!N23*18)</f>
        <v>#DIV/0!</v>
      </c>
      <c r="EQ27" s="43">
        <f>DU27*100/('кол-во часов'!O23*18)</f>
        <v>9.2592592592592595</v>
      </c>
      <c r="ER27" s="43" t="e">
        <f>DV27*100/('кол-во часов'!P23*18)</f>
        <v>#DIV/0!</v>
      </c>
      <c r="ES27" s="43" t="e">
        <f>DW27*100/('кол-во часов'!R23*18)</f>
        <v>#DIV/0!</v>
      </c>
      <c r="ET27" s="43">
        <f>DX27*100/('кол-во часов'!S23*18)</f>
        <v>0</v>
      </c>
      <c r="EU27" s="43">
        <f>DY27*100/('кол-во часов'!T23*18)</f>
        <v>0</v>
      </c>
      <c r="EV27" s="43">
        <f>DZ27*100/('кол-во часов'!U23*18)</f>
        <v>0</v>
      </c>
      <c r="EW27" s="43" t="e">
        <f>EA27*100/('кол-во часов'!V23*18)</f>
        <v>#DIV/0!</v>
      </c>
      <c r="EX27" s="43">
        <f>EB27*100/('кол-во часов'!W23*18)</f>
        <v>0</v>
      </c>
      <c r="EY27" s="43">
        <f>EC27*100/('кол-во часов'!X23*18)</f>
        <v>0</v>
      </c>
    </row>
    <row r="28" spans="1:155" ht="18" customHeight="1" x14ac:dyDescent="0.25">
      <c r="A28" s="3" t="s">
        <v>83</v>
      </c>
      <c r="B28" s="66" t="s">
        <v>17</v>
      </c>
      <c r="D28" s="31" t="s">
        <v>78</v>
      </c>
      <c r="E28" s="8"/>
      <c r="F28" s="8"/>
      <c r="G28" s="8"/>
      <c r="H28" s="8"/>
      <c r="I28" s="70" t="s">
        <v>7</v>
      </c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70" t="s">
        <v>5</v>
      </c>
      <c r="X28" s="8"/>
      <c r="Y28" s="8"/>
      <c r="Z28" s="70" t="s">
        <v>1</v>
      </c>
      <c r="AA28" s="70" t="s">
        <v>7</v>
      </c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70" t="s">
        <v>5</v>
      </c>
      <c r="AP28" s="8"/>
      <c r="AQ28" s="8"/>
      <c r="AR28" s="8"/>
      <c r="AS28" s="8"/>
      <c r="AT28" s="70" t="s">
        <v>7</v>
      </c>
      <c r="AU28" s="70" t="s">
        <v>1</v>
      </c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70"/>
      <c r="BR28" s="8"/>
      <c r="BS28" s="70" t="s">
        <v>5</v>
      </c>
      <c r="BT28" s="8"/>
      <c r="BU28" s="8"/>
      <c r="BV28" s="8"/>
      <c r="BW28" s="8"/>
      <c r="BX28" s="8"/>
      <c r="BY28" s="8"/>
      <c r="BZ28" s="71" t="s">
        <v>28</v>
      </c>
      <c r="CA28" s="8"/>
      <c r="CB28" s="8"/>
      <c r="CC28" s="8"/>
      <c r="CD28" s="8"/>
      <c r="CE28" s="62" t="s">
        <v>1</v>
      </c>
      <c r="CF28" s="8"/>
      <c r="CG28" s="8"/>
      <c r="CH28" s="8"/>
      <c r="CI28" s="8"/>
      <c r="CJ28" s="70" t="s">
        <v>7</v>
      </c>
      <c r="CK28" s="59"/>
      <c r="CL28" s="8"/>
      <c r="CM28" s="107" t="s">
        <v>97</v>
      </c>
      <c r="CN28" s="54"/>
      <c r="CO28" s="8"/>
      <c r="CP28" s="8"/>
      <c r="CQ28" s="8"/>
      <c r="CR28" s="8"/>
      <c r="CS28" s="8"/>
      <c r="CT28" s="108" t="s">
        <v>97</v>
      </c>
      <c r="CU28" s="8"/>
      <c r="CV28" s="55" t="s">
        <v>1</v>
      </c>
      <c r="CW28" s="60" t="s">
        <v>5</v>
      </c>
      <c r="CX28" s="8"/>
      <c r="CY28" s="8"/>
      <c r="CZ28" s="8"/>
      <c r="DA28" s="55" t="s">
        <v>1</v>
      </c>
      <c r="DB28" s="70" t="s">
        <v>7</v>
      </c>
      <c r="DC28" s="70" t="s">
        <v>5</v>
      </c>
      <c r="DD28" s="8"/>
      <c r="DE28" s="71" t="s">
        <v>28</v>
      </c>
      <c r="DF28" s="8"/>
      <c r="DG28" s="8"/>
      <c r="DH28" s="10">
        <f t="shared" si="0"/>
        <v>5</v>
      </c>
      <c r="DI28" s="13">
        <f t="shared" si="1"/>
        <v>5</v>
      </c>
      <c r="DJ28" s="10">
        <f t="shared" si="2"/>
        <v>0</v>
      </c>
      <c r="DK28" s="10">
        <f t="shared" si="3"/>
        <v>0</v>
      </c>
      <c r="DL28" s="10">
        <f t="shared" si="4"/>
        <v>0</v>
      </c>
      <c r="DM28" s="10">
        <f t="shared" si="5"/>
        <v>0</v>
      </c>
      <c r="DN28" s="10">
        <f t="shared" si="6"/>
        <v>2</v>
      </c>
      <c r="DO28" s="10">
        <f t="shared" si="7"/>
        <v>0</v>
      </c>
      <c r="DP28" s="10">
        <f t="shared" si="8"/>
        <v>0</v>
      </c>
      <c r="DQ28" s="10">
        <f t="shared" si="9"/>
        <v>0</v>
      </c>
      <c r="DR28" s="10">
        <f t="shared" si="10"/>
        <v>0</v>
      </c>
      <c r="DS28" s="10">
        <f t="shared" si="11"/>
        <v>0</v>
      </c>
      <c r="DT28" s="10">
        <f t="shared" si="12"/>
        <v>0</v>
      </c>
      <c r="DU28" s="10">
        <f t="shared" si="13"/>
        <v>5</v>
      </c>
      <c r="DV28" s="10">
        <f t="shared" si="14"/>
        <v>0</v>
      </c>
      <c r="DW28" s="10">
        <f t="shared" si="15"/>
        <v>0</v>
      </c>
      <c r="DX28" s="10">
        <f t="shared" si="16"/>
        <v>0</v>
      </c>
      <c r="DY28" s="10">
        <f t="shared" si="17"/>
        <v>0</v>
      </c>
      <c r="DZ28" s="10">
        <f t="shared" si="18"/>
        <v>0</v>
      </c>
      <c r="EA28" s="10">
        <f t="shared" si="19"/>
        <v>0</v>
      </c>
      <c r="EB28" s="10">
        <f t="shared" si="20"/>
        <v>0</v>
      </c>
      <c r="EC28" s="10">
        <f t="shared" si="21"/>
        <v>0</v>
      </c>
      <c r="ED28" s="43">
        <v>4.2</v>
      </c>
      <c r="EE28" s="43">
        <f>DI28*100/('кол-во часов'!C24*18)</f>
        <v>5.5555555555555554</v>
      </c>
      <c r="EF28" s="43" t="e">
        <f>DJ28*100/('кол-во часов'!D24*17)</f>
        <v>#DIV/0!</v>
      </c>
      <c r="EG28" s="43" t="e">
        <f>DK28*100/('кол-во часов'!E24*18)</f>
        <v>#DIV/0!</v>
      </c>
      <c r="EH28" s="43" t="e">
        <f>DL28*100/('кол-во часов'!F24*18)</f>
        <v>#DIV/0!</v>
      </c>
      <c r="EI28" s="43">
        <f>DM28*100/('кол-во часов'!G24*18)</f>
        <v>0</v>
      </c>
      <c r="EJ28" s="43">
        <f>DN28*100/('кол-во часов'!H24*18)</f>
        <v>11.111111111111111</v>
      </c>
      <c r="EK28" s="43" t="e">
        <f>DO28*100/('кол-во часов'!I24*18)</f>
        <v>#DIV/0!</v>
      </c>
      <c r="EL28" s="43">
        <f>DP28*100/('кол-во часов'!J24*18)</f>
        <v>0</v>
      </c>
      <c r="EM28" s="43">
        <f>DQ28*100/('кол-во часов'!K24*18)</f>
        <v>0</v>
      </c>
      <c r="EN28" s="43">
        <f>DR28*100/('кол-во часов'!L24*18)</f>
        <v>0</v>
      </c>
      <c r="EO28" s="43" t="e">
        <f>DS28*100/('кол-во часов'!M24*18)</f>
        <v>#DIV/0!</v>
      </c>
      <c r="EP28" s="43" t="e">
        <f>DT28*100/('кол-во часов'!N24*18)</f>
        <v>#DIV/0!</v>
      </c>
      <c r="EQ28" s="43">
        <f>DU28*100/('кол-во часов'!O24*18)</f>
        <v>9.2592592592592595</v>
      </c>
      <c r="ER28" s="43" t="e">
        <f>DV28*100/('кол-во часов'!P24*18)</f>
        <v>#DIV/0!</v>
      </c>
      <c r="ES28" s="43" t="e">
        <f>DW28*100/('кол-во часов'!R24*18)</f>
        <v>#DIV/0!</v>
      </c>
      <c r="ET28" s="43">
        <f>DX28*100/('кол-во часов'!S24*18)</f>
        <v>0</v>
      </c>
      <c r="EU28" s="43">
        <f>DY28*100/('кол-во часов'!T24*18)</f>
        <v>0</v>
      </c>
      <c r="EV28" s="43">
        <f>DZ28*100/('кол-во часов'!U24*18)</f>
        <v>0</v>
      </c>
      <c r="EW28" s="43" t="e">
        <f>EA28*100/('кол-во часов'!V24*18)</f>
        <v>#DIV/0!</v>
      </c>
      <c r="EX28" s="43">
        <f>EB28*100/('кол-во часов'!W24*18)</f>
        <v>0</v>
      </c>
      <c r="EY28" s="43">
        <f>EC28*100/('кол-во часов'!X24*18)</f>
        <v>0</v>
      </c>
    </row>
    <row r="29" spans="1:155" ht="18" customHeight="1" x14ac:dyDescent="0.25">
      <c r="A29" s="81" t="s">
        <v>41</v>
      </c>
      <c r="B29" s="82" t="s">
        <v>42</v>
      </c>
      <c r="D29" s="32" t="s">
        <v>46</v>
      </c>
      <c r="E29" s="70" t="s">
        <v>1</v>
      </c>
      <c r="F29" s="70"/>
      <c r="G29" s="8"/>
      <c r="H29" s="79"/>
      <c r="I29" s="98"/>
      <c r="J29" s="8"/>
      <c r="K29" s="8"/>
      <c r="L29" s="70" t="s">
        <v>7</v>
      </c>
      <c r="M29" s="8"/>
      <c r="N29" s="8"/>
      <c r="O29" s="8"/>
      <c r="P29" s="8"/>
      <c r="Q29" s="70" t="s">
        <v>5</v>
      </c>
      <c r="R29" s="8"/>
      <c r="S29" s="8"/>
      <c r="T29" s="8"/>
      <c r="U29" s="8"/>
      <c r="V29" s="8"/>
      <c r="W29" s="8"/>
      <c r="X29" s="79"/>
      <c r="Y29" s="8"/>
      <c r="Z29" s="80"/>
      <c r="AA29" s="98"/>
      <c r="AB29" s="8"/>
      <c r="AC29" s="8"/>
      <c r="AD29" s="70" t="s">
        <v>7</v>
      </c>
      <c r="AE29" s="8"/>
      <c r="AF29" s="8"/>
      <c r="AG29" s="70" t="s">
        <v>5</v>
      </c>
      <c r="AH29" s="8"/>
      <c r="AI29" s="8"/>
      <c r="AJ29" s="8"/>
      <c r="AK29" s="8"/>
      <c r="AL29" s="100"/>
      <c r="AM29" s="70" t="s">
        <v>1</v>
      </c>
      <c r="AN29" s="8"/>
      <c r="AO29" s="70" t="s">
        <v>39</v>
      </c>
      <c r="AP29" s="79"/>
      <c r="AQ29" s="8"/>
      <c r="AR29" s="8"/>
      <c r="AS29" s="93" t="s">
        <v>28</v>
      </c>
      <c r="AT29" s="92"/>
      <c r="AU29" s="80"/>
      <c r="AV29" s="8"/>
      <c r="AW29" s="8"/>
      <c r="AX29" s="8"/>
      <c r="AY29" s="8"/>
      <c r="AZ29" s="8"/>
      <c r="BA29" s="8"/>
      <c r="BB29" s="8"/>
      <c r="BC29" s="79"/>
      <c r="BD29" s="8"/>
      <c r="BE29" s="8"/>
      <c r="BF29" s="70" t="s">
        <v>5</v>
      </c>
      <c r="BG29" s="8"/>
      <c r="BH29" s="8"/>
      <c r="BI29" s="8"/>
      <c r="BJ29" s="8"/>
      <c r="BK29" s="70" t="s">
        <v>5</v>
      </c>
      <c r="BL29" s="8"/>
      <c r="BM29" s="8"/>
      <c r="BN29" s="70" t="s">
        <v>7</v>
      </c>
      <c r="BO29" s="8"/>
      <c r="BP29" s="8"/>
      <c r="BQ29" s="80"/>
      <c r="BR29" s="8"/>
      <c r="BS29" s="8"/>
      <c r="BT29" s="8"/>
      <c r="BU29" s="8"/>
      <c r="BV29" s="8"/>
      <c r="BW29" s="8"/>
      <c r="BX29" s="8"/>
      <c r="BY29" s="8"/>
      <c r="BZ29" s="80"/>
      <c r="CA29" s="105" t="s">
        <v>97</v>
      </c>
      <c r="CB29" s="8"/>
      <c r="CC29" s="70" t="s">
        <v>1</v>
      </c>
      <c r="CD29" s="8"/>
      <c r="CE29" s="62"/>
      <c r="CF29" s="59" t="s">
        <v>5</v>
      </c>
      <c r="CG29" s="100" t="s">
        <v>7</v>
      </c>
      <c r="CH29" s="8"/>
      <c r="CI29" s="8"/>
      <c r="CJ29" s="80"/>
      <c r="CK29" s="109" t="s">
        <v>97</v>
      </c>
      <c r="CL29" s="70" t="s">
        <v>39</v>
      </c>
      <c r="CM29" s="70" t="s">
        <v>5</v>
      </c>
      <c r="CN29" s="102" t="s">
        <v>1</v>
      </c>
      <c r="CO29" s="8"/>
      <c r="CP29" s="8"/>
      <c r="CQ29" s="8"/>
      <c r="CR29" s="8"/>
      <c r="CS29" s="8"/>
      <c r="CT29" s="70" t="s">
        <v>5</v>
      </c>
      <c r="CU29" s="79" t="s">
        <v>28</v>
      </c>
      <c r="CV29" s="101"/>
      <c r="CW29" s="60"/>
      <c r="CX29" s="105" t="s">
        <v>97</v>
      </c>
      <c r="CY29" s="8"/>
      <c r="CZ29" s="8"/>
      <c r="DA29" s="71" t="s">
        <v>28</v>
      </c>
      <c r="DB29" s="80"/>
      <c r="DC29" s="8"/>
      <c r="DD29" s="79"/>
      <c r="DE29" s="71"/>
      <c r="DF29" s="8"/>
      <c r="DG29" s="8"/>
      <c r="DH29" s="10">
        <v>4</v>
      </c>
      <c r="DI29" s="13">
        <v>5</v>
      </c>
      <c r="DJ29" s="10">
        <v>0</v>
      </c>
      <c r="DK29" s="10">
        <v>0</v>
      </c>
      <c r="DL29" s="10">
        <v>0</v>
      </c>
      <c r="DM29" s="10">
        <v>0</v>
      </c>
      <c r="DN29" s="10">
        <v>2</v>
      </c>
      <c r="DO29" s="10">
        <v>0</v>
      </c>
      <c r="DP29" s="10">
        <v>0</v>
      </c>
      <c r="DQ29" s="10">
        <v>0</v>
      </c>
      <c r="DR29" s="10">
        <v>0</v>
      </c>
      <c r="DS29" s="10">
        <v>2</v>
      </c>
      <c r="DT29" s="10">
        <v>0</v>
      </c>
      <c r="DU29" s="10">
        <v>4</v>
      </c>
      <c r="DV29" s="10">
        <v>0</v>
      </c>
      <c r="DW29" s="10">
        <v>0</v>
      </c>
      <c r="DX29" s="10">
        <v>0</v>
      </c>
      <c r="DY29" s="10">
        <v>0</v>
      </c>
      <c r="DZ29" s="10">
        <v>0</v>
      </c>
      <c r="EA29" s="10">
        <v>0</v>
      </c>
      <c r="EB29" s="10">
        <v>0</v>
      </c>
      <c r="EC29" s="10">
        <v>0</v>
      </c>
      <c r="ED29" s="43">
        <v>4.5999999999999996</v>
      </c>
      <c r="EE29" s="43">
        <v>6.5</v>
      </c>
      <c r="EF29" s="43" t="e">
        <v>#DIV/0!</v>
      </c>
      <c r="EG29" s="43" t="e">
        <v>#DIV/0!</v>
      </c>
      <c r="EH29" s="43" t="e">
        <v>#DIV/0!</v>
      </c>
      <c r="EI29" s="43">
        <v>0</v>
      </c>
      <c r="EJ29" s="43">
        <v>8.3000000000000007</v>
      </c>
      <c r="EK29" s="43" t="e">
        <v>#DIV/0!</v>
      </c>
      <c r="EL29" s="43">
        <v>0</v>
      </c>
      <c r="EM29" s="99">
        <v>0</v>
      </c>
      <c r="EN29" s="99">
        <v>0</v>
      </c>
      <c r="EO29" s="99">
        <v>0</v>
      </c>
      <c r="EP29" s="43" t="e">
        <v>#DIV/0!</v>
      </c>
      <c r="EQ29" s="43">
        <v>5.6</v>
      </c>
      <c r="ER29" s="43" t="e">
        <v>#DIV/0!</v>
      </c>
      <c r="ES29" s="43" t="e">
        <v>#DIV/0!</v>
      </c>
      <c r="ET29" s="43">
        <v>0</v>
      </c>
      <c r="EU29" s="43">
        <v>0</v>
      </c>
      <c r="EV29" s="43">
        <v>0</v>
      </c>
      <c r="EW29" s="43" t="e">
        <v>#DIV/0!</v>
      </c>
      <c r="EX29" s="43">
        <v>0</v>
      </c>
      <c r="EY29" s="43">
        <v>0</v>
      </c>
    </row>
    <row r="30" spans="1:155" ht="18" customHeight="1" x14ac:dyDescent="0.25">
      <c r="A30" s="83" t="s">
        <v>98</v>
      </c>
      <c r="B30" s="84" t="s">
        <v>1</v>
      </c>
      <c r="D30" s="32" t="s">
        <v>47</v>
      </c>
      <c r="E30" s="16"/>
      <c r="F30" s="70" t="s">
        <v>1</v>
      </c>
      <c r="G30" s="8"/>
      <c r="H30" s="70"/>
      <c r="I30" s="8"/>
      <c r="J30" s="8"/>
      <c r="K30" s="8"/>
      <c r="L30" s="70" t="s">
        <v>7</v>
      </c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70" t="s">
        <v>5</v>
      </c>
      <c r="Y30" s="8"/>
      <c r="Z30" s="8"/>
      <c r="AA30" s="8"/>
      <c r="AB30" s="8"/>
      <c r="AC30" s="8"/>
      <c r="AD30" s="70" t="s">
        <v>7</v>
      </c>
      <c r="AE30" s="8"/>
      <c r="AF30" s="8"/>
      <c r="AG30" s="8"/>
      <c r="AH30" s="8"/>
      <c r="AI30" s="8"/>
      <c r="AJ30" s="8"/>
      <c r="AK30" s="8"/>
      <c r="AL30" s="8"/>
      <c r="AM30" s="70" t="s">
        <v>39</v>
      </c>
      <c r="AN30" s="8"/>
      <c r="AO30" s="8"/>
      <c r="AP30" s="70" t="s">
        <v>5</v>
      </c>
      <c r="AQ30" s="8"/>
      <c r="AR30" s="8"/>
      <c r="AS30" s="93" t="s">
        <v>28</v>
      </c>
      <c r="AT30" s="8"/>
      <c r="AU30" s="8"/>
      <c r="AV30" s="8"/>
      <c r="AW30" s="8"/>
      <c r="AX30" s="8"/>
      <c r="AY30" s="8"/>
      <c r="AZ30" s="8"/>
      <c r="BA30" s="8"/>
      <c r="BB30" s="8"/>
      <c r="BC30" s="70" t="s">
        <v>5</v>
      </c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70" t="s">
        <v>7</v>
      </c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105" t="s">
        <v>97</v>
      </c>
      <c r="CB30" s="8"/>
      <c r="CC30" s="70" t="s">
        <v>5</v>
      </c>
      <c r="CD30" s="8"/>
      <c r="CE30" s="8"/>
      <c r="CF30" s="59" t="s">
        <v>5</v>
      </c>
      <c r="CG30" s="70" t="s">
        <v>7</v>
      </c>
      <c r="CH30" s="8"/>
      <c r="CI30" s="8"/>
      <c r="CJ30" s="8"/>
      <c r="CK30" s="110" t="s">
        <v>97</v>
      </c>
      <c r="CL30" s="70" t="s">
        <v>39</v>
      </c>
      <c r="CM30" s="70" t="s">
        <v>5</v>
      </c>
      <c r="CN30" s="102" t="s">
        <v>1</v>
      </c>
      <c r="CO30" s="8"/>
      <c r="CP30" s="8"/>
      <c r="CQ30" s="8"/>
      <c r="CR30" s="8"/>
      <c r="CS30" s="8"/>
      <c r="CT30" s="8"/>
      <c r="CU30" s="93" t="s">
        <v>28</v>
      </c>
      <c r="CV30" s="8"/>
      <c r="CW30" s="8"/>
      <c r="CX30" s="107" t="s">
        <v>97</v>
      </c>
      <c r="CY30" s="8"/>
      <c r="CZ30" s="8"/>
      <c r="DA30" s="71" t="s">
        <v>28</v>
      </c>
      <c r="DB30" s="8"/>
      <c r="DC30" s="8"/>
      <c r="DD30" s="70" t="s">
        <v>1</v>
      </c>
      <c r="DE30" s="70" t="s">
        <v>5</v>
      </c>
      <c r="DF30" s="8"/>
      <c r="DG30" s="8"/>
      <c r="DH30" s="10">
        <f t="shared" si="0"/>
        <v>3</v>
      </c>
      <c r="DI30" s="13">
        <f t="shared" si="1"/>
        <v>7</v>
      </c>
      <c r="DJ30" s="10">
        <f t="shared" si="2"/>
        <v>0</v>
      </c>
      <c r="DK30" s="10">
        <f t="shared" si="3"/>
        <v>0</v>
      </c>
      <c r="DL30" s="10">
        <f t="shared" si="4"/>
        <v>0</v>
      </c>
      <c r="DM30" s="10">
        <f t="shared" si="5"/>
        <v>0</v>
      </c>
      <c r="DN30" s="10">
        <f t="shared" si="6"/>
        <v>3</v>
      </c>
      <c r="DO30" s="10">
        <f t="shared" si="7"/>
        <v>0</v>
      </c>
      <c r="DP30" s="10">
        <f t="shared" si="8"/>
        <v>0</v>
      </c>
      <c r="DQ30" s="10">
        <f t="shared" si="9"/>
        <v>0</v>
      </c>
      <c r="DR30" s="10">
        <f t="shared" si="10"/>
        <v>0</v>
      </c>
      <c r="DS30" s="10">
        <f t="shared" si="11"/>
        <v>2</v>
      </c>
      <c r="DT30" s="10">
        <f t="shared" si="12"/>
        <v>0</v>
      </c>
      <c r="DU30" s="10">
        <f t="shared" si="13"/>
        <v>4</v>
      </c>
      <c r="DV30" s="10">
        <f t="shared" si="14"/>
        <v>0</v>
      </c>
      <c r="DW30" s="10">
        <f t="shared" si="15"/>
        <v>0</v>
      </c>
      <c r="DX30" s="10">
        <f t="shared" si="16"/>
        <v>0</v>
      </c>
      <c r="DY30" s="10">
        <f t="shared" si="17"/>
        <v>0</v>
      </c>
      <c r="DZ30" s="10">
        <f t="shared" si="18"/>
        <v>0</v>
      </c>
      <c r="EA30" s="10">
        <f t="shared" si="19"/>
        <v>0</v>
      </c>
      <c r="EB30" s="10">
        <f t="shared" si="20"/>
        <v>0</v>
      </c>
      <c r="EC30" s="10">
        <f t="shared" si="21"/>
        <v>0</v>
      </c>
      <c r="ED30" s="43">
        <f>DH30*100/('кол-во часов'!B26*18)</f>
        <v>4.166666666666667</v>
      </c>
      <c r="EE30" s="43">
        <f>DI30*100/('кол-во часов'!C26*18)</f>
        <v>6.4814814814814818</v>
      </c>
      <c r="EF30" s="43" t="e">
        <f>DJ30*100/('кол-во часов'!D26*17)</f>
        <v>#DIV/0!</v>
      </c>
      <c r="EG30" s="43" t="e">
        <f>DK30*100/('кол-во часов'!E26*18)</f>
        <v>#DIV/0!</v>
      </c>
      <c r="EH30" s="43" t="e">
        <f>DL30*100/('кол-во часов'!F26*18)</f>
        <v>#DIV/0!</v>
      </c>
      <c r="EI30" s="43">
        <f>DM30*100/('кол-во часов'!G26*18)</f>
        <v>0</v>
      </c>
      <c r="EJ30" s="43">
        <f>DN30*100/('кол-во часов'!H26*18)</f>
        <v>8.3333333333333339</v>
      </c>
      <c r="EK30" s="43" t="e">
        <f>DO30*100/('кол-во часов'!I26*18)</f>
        <v>#DIV/0!</v>
      </c>
      <c r="EL30" s="43">
        <f>DP30*100/('кол-во часов'!J26*18)</f>
        <v>0</v>
      </c>
      <c r="EM30" s="43">
        <f>DQ30*100/('кол-во часов'!K26*18)</f>
        <v>0</v>
      </c>
      <c r="EN30" s="43">
        <f>DR30*100/('кол-во часов'!L26*18)</f>
        <v>0</v>
      </c>
      <c r="EO30" s="43">
        <f>DS30*100/('кол-во часов'!M26*18)</f>
        <v>5.5555555555555554</v>
      </c>
      <c r="EP30" s="43" t="e">
        <f>DT30*100/('кол-во часов'!N26*18)</f>
        <v>#DIV/0!</v>
      </c>
      <c r="EQ30" s="43">
        <f>DU30*100/('кол-во часов'!O26*18)</f>
        <v>7.4074074074074074</v>
      </c>
      <c r="ER30" s="43" t="e">
        <f>DV30*100/('кол-во часов'!P26*18)</f>
        <v>#DIV/0!</v>
      </c>
      <c r="ES30" s="43" t="e">
        <f>DW30*100/('кол-во часов'!R26*18)</f>
        <v>#DIV/0!</v>
      </c>
      <c r="ET30" s="43">
        <f>DX30*100/('кол-во часов'!S26*18)</f>
        <v>0</v>
      </c>
      <c r="EU30" s="43">
        <f>DY30*100/('кол-во часов'!T26*18)</f>
        <v>0</v>
      </c>
      <c r="EV30" s="43">
        <f>DZ30*100/('кол-во часов'!U26*18)</f>
        <v>0</v>
      </c>
      <c r="EW30" s="43" t="e">
        <f>EA30*100/('кол-во часов'!V26*18)</f>
        <v>#DIV/0!</v>
      </c>
      <c r="EX30" s="43">
        <f>EB30*100/('кол-во часов'!W26*18)</f>
        <v>0</v>
      </c>
      <c r="EY30" s="43">
        <f>EC30*100/('кол-во часов'!X26*18)</f>
        <v>0</v>
      </c>
    </row>
    <row r="31" spans="1:155" ht="18" customHeight="1" x14ac:dyDescent="0.25">
      <c r="A31" s="85" t="s">
        <v>99</v>
      </c>
      <c r="B31" s="64" t="s">
        <v>5</v>
      </c>
      <c r="D31" s="32" t="s">
        <v>48</v>
      </c>
      <c r="E31" s="70" t="s">
        <v>1</v>
      </c>
      <c r="F31" s="8"/>
      <c r="G31" s="8"/>
      <c r="H31" s="8"/>
      <c r="I31" s="8"/>
      <c r="J31" s="8"/>
      <c r="K31" s="70" t="s">
        <v>7</v>
      </c>
      <c r="L31" s="8"/>
      <c r="M31" s="8"/>
      <c r="N31" s="8"/>
      <c r="O31" s="8"/>
      <c r="P31" s="8"/>
      <c r="Q31" s="70" t="s">
        <v>5</v>
      </c>
      <c r="R31" s="70" t="s">
        <v>104</v>
      </c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70" t="s">
        <v>7</v>
      </c>
      <c r="AE31" s="8"/>
      <c r="AF31" s="8"/>
      <c r="AG31" s="70" t="s">
        <v>5</v>
      </c>
      <c r="AH31" s="8"/>
      <c r="AI31" s="8"/>
      <c r="AJ31" s="8"/>
      <c r="AK31" s="8"/>
      <c r="AL31" s="8"/>
      <c r="AM31" s="70" t="s">
        <v>1</v>
      </c>
      <c r="AN31" s="8"/>
      <c r="AO31" s="70" t="s">
        <v>39</v>
      </c>
      <c r="AP31" s="8"/>
      <c r="AQ31" s="8"/>
      <c r="AR31" s="8"/>
      <c r="AS31" s="71" t="s">
        <v>28</v>
      </c>
      <c r="AT31" s="8"/>
      <c r="AU31" s="8"/>
      <c r="AV31" s="8"/>
      <c r="AW31" s="8"/>
      <c r="AX31" s="8"/>
      <c r="AY31" s="70" t="s">
        <v>104</v>
      </c>
      <c r="AZ31" s="8"/>
      <c r="BA31" s="8"/>
      <c r="BB31" s="8"/>
      <c r="BC31" s="8"/>
      <c r="BD31" s="8"/>
      <c r="BE31" s="8"/>
      <c r="BF31" s="70" t="s">
        <v>5</v>
      </c>
      <c r="BG31" s="8"/>
      <c r="BH31" s="8"/>
      <c r="BI31" s="8"/>
      <c r="BJ31" s="8"/>
      <c r="BK31" s="70" t="s">
        <v>5</v>
      </c>
      <c r="BL31" s="8"/>
      <c r="BM31" s="70" t="s">
        <v>7</v>
      </c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107" t="s">
        <v>97</v>
      </c>
      <c r="CB31" s="8"/>
      <c r="CC31" s="70" t="s">
        <v>1</v>
      </c>
      <c r="CD31" s="8"/>
      <c r="CE31" s="8"/>
      <c r="CF31" s="60" t="s">
        <v>5</v>
      </c>
      <c r="CG31" s="70" t="s">
        <v>7</v>
      </c>
      <c r="CH31" s="8"/>
      <c r="CI31" s="8"/>
      <c r="CJ31" s="8"/>
      <c r="CK31" s="110" t="s">
        <v>97</v>
      </c>
      <c r="CL31" s="70" t="s">
        <v>39</v>
      </c>
      <c r="CM31" s="70" t="s">
        <v>5</v>
      </c>
      <c r="CN31" s="103" t="s">
        <v>1</v>
      </c>
      <c r="CO31" s="8"/>
      <c r="CP31" s="70" t="s">
        <v>5</v>
      </c>
      <c r="CQ31" s="8"/>
      <c r="CR31" s="8"/>
      <c r="CS31" s="8"/>
      <c r="CT31" s="70" t="s">
        <v>5</v>
      </c>
      <c r="CU31" s="71" t="s">
        <v>28</v>
      </c>
      <c r="CV31" s="70" t="s">
        <v>104</v>
      </c>
      <c r="CW31" s="8"/>
      <c r="CX31" s="107" t="s">
        <v>97</v>
      </c>
      <c r="CY31" s="8"/>
      <c r="CZ31" s="8"/>
      <c r="DA31" s="71" t="s">
        <v>28</v>
      </c>
      <c r="DB31" s="8"/>
      <c r="DC31" s="8"/>
      <c r="DD31" s="8"/>
      <c r="DE31" s="8"/>
      <c r="DF31" s="8"/>
      <c r="DG31" s="8"/>
      <c r="DH31" s="10">
        <f t="shared" si="0"/>
        <v>4</v>
      </c>
      <c r="DI31" s="13">
        <f t="shared" si="1"/>
        <v>8</v>
      </c>
      <c r="DJ31" s="10">
        <f t="shared" si="2"/>
        <v>0</v>
      </c>
      <c r="DK31" s="10">
        <f t="shared" si="3"/>
        <v>0</v>
      </c>
      <c r="DL31" s="10">
        <f t="shared" si="4"/>
        <v>0</v>
      </c>
      <c r="DM31" s="10">
        <f t="shared" si="5"/>
        <v>0</v>
      </c>
      <c r="DN31" s="10">
        <f t="shared" si="6"/>
        <v>3</v>
      </c>
      <c r="DO31" s="10">
        <f t="shared" si="7"/>
        <v>0</v>
      </c>
      <c r="DP31" s="10">
        <f t="shared" si="8"/>
        <v>0</v>
      </c>
      <c r="DQ31" s="10">
        <f t="shared" si="9"/>
        <v>0</v>
      </c>
      <c r="DR31" s="10">
        <f t="shared" si="10"/>
        <v>0</v>
      </c>
      <c r="DS31" s="10">
        <f t="shared" si="11"/>
        <v>2</v>
      </c>
      <c r="DT31" s="10">
        <f t="shared" si="12"/>
        <v>0</v>
      </c>
      <c r="DU31" s="10">
        <f t="shared" si="13"/>
        <v>4</v>
      </c>
      <c r="DV31" s="10">
        <v>3</v>
      </c>
      <c r="DW31" s="10">
        <f t="shared" si="15"/>
        <v>0</v>
      </c>
      <c r="DX31" s="10">
        <f t="shared" si="16"/>
        <v>0</v>
      </c>
      <c r="DY31" s="10">
        <f t="shared" si="17"/>
        <v>0</v>
      </c>
      <c r="DZ31" s="10">
        <f t="shared" si="18"/>
        <v>0</v>
      </c>
      <c r="EA31" s="10">
        <f t="shared" si="19"/>
        <v>0</v>
      </c>
      <c r="EB31" s="10">
        <f t="shared" si="20"/>
        <v>0</v>
      </c>
      <c r="EC31" s="10">
        <f t="shared" si="21"/>
        <v>0</v>
      </c>
      <c r="ED31" s="43">
        <f>DH31*100/('кол-во часов'!B27*18)</f>
        <v>5.5555555555555554</v>
      </c>
      <c r="EE31" s="43">
        <f>DI31*100/('кол-во часов'!C27*18)</f>
        <v>7.4074074074074074</v>
      </c>
      <c r="EF31" s="43" t="e">
        <f>DJ31*100/('кол-во часов'!D27*17)</f>
        <v>#DIV/0!</v>
      </c>
      <c r="EG31" s="43" t="e">
        <f>DK31*100/('кол-во часов'!E27*18)</f>
        <v>#DIV/0!</v>
      </c>
      <c r="EH31" s="43" t="e">
        <f>DL31*100/('кол-во часов'!F27*18)</f>
        <v>#DIV/0!</v>
      </c>
      <c r="EI31" s="43">
        <f>DM31*100/('кол-во часов'!G27*18)</f>
        <v>0</v>
      </c>
      <c r="EJ31" s="43">
        <f>DN31*100/('кол-во часов'!H27*18)</f>
        <v>8.3333333333333339</v>
      </c>
      <c r="EK31" s="43" t="e">
        <f>DO31*100/('кол-во часов'!I27*18)</f>
        <v>#DIV/0!</v>
      </c>
      <c r="EL31" s="43">
        <f>DP31*100/('кол-во часов'!J27*18)</f>
        <v>0</v>
      </c>
      <c r="EM31" s="43">
        <f>DQ31*100/('кол-во часов'!K27*18)</f>
        <v>0</v>
      </c>
      <c r="EN31" s="43">
        <f>DR31*100/('кол-во часов'!L27*18)</f>
        <v>0</v>
      </c>
      <c r="EO31" s="43">
        <f>DS31*100/('кол-во часов'!M27*18)</f>
        <v>5.5555555555555554</v>
      </c>
      <c r="EP31" s="43" t="e">
        <f>DT31*100/('кол-во часов'!N27*18)</f>
        <v>#DIV/0!</v>
      </c>
      <c r="EQ31" s="43">
        <f>DU31*100/('кол-во часов'!O27*18)</f>
        <v>7.4074074074074074</v>
      </c>
      <c r="ER31" s="43">
        <f>DV31*100/('кол-во часов'!P27*18)</f>
        <v>8.3333333333333339</v>
      </c>
      <c r="ES31" s="43" t="e">
        <f>DW31*100/('кол-во часов'!R27*18)</f>
        <v>#DIV/0!</v>
      </c>
      <c r="ET31" s="43">
        <f>DX31*100/('кол-во часов'!S27*18)</f>
        <v>0</v>
      </c>
      <c r="EU31" s="43">
        <f>DY31*100/('кол-во часов'!T27*18)</f>
        <v>0</v>
      </c>
      <c r="EV31" s="43">
        <f>DZ31*100/('кол-во часов'!U27*18)</f>
        <v>0</v>
      </c>
      <c r="EW31" s="43" t="e">
        <f>EA31*100/('кол-во часов'!V27*18)</f>
        <v>#DIV/0!</v>
      </c>
      <c r="EX31" s="43">
        <f>EB31*100/('кол-во часов'!W27*18)</f>
        <v>0</v>
      </c>
      <c r="EY31" s="43">
        <f>EC31*100/('кол-во часов'!X27*18)</f>
        <v>0</v>
      </c>
    </row>
    <row r="32" spans="1:155" ht="18" customHeight="1" x14ac:dyDescent="0.25">
      <c r="A32" s="86" t="s">
        <v>100</v>
      </c>
      <c r="B32" s="87" t="s">
        <v>97</v>
      </c>
      <c r="D32" s="32" t="s">
        <v>79</v>
      </c>
      <c r="E32" s="16"/>
      <c r="F32" s="8"/>
      <c r="G32" s="8"/>
      <c r="H32" s="70" t="s">
        <v>1</v>
      </c>
      <c r="I32" s="8"/>
      <c r="J32" s="8"/>
      <c r="K32" s="70" t="s">
        <v>7</v>
      </c>
      <c r="L32" s="8"/>
      <c r="M32" s="8"/>
      <c r="N32" s="8"/>
      <c r="O32" s="8"/>
      <c r="P32" s="8"/>
      <c r="Q32" s="8"/>
      <c r="R32" s="70" t="s">
        <v>104</v>
      </c>
      <c r="S32" s="70" t="s">
        <v>5</v>
      </c>
      <c r="T32" s="8"/>
      <c r="U32" s="8"/>
      <c r="V32" s="8"/>
      <c r="W32" s="8"/>
      <c r="X32" s="8"/>
      <c r="Y32" s="8"/>
      <c r="Z32" s="8"/>
      <c r="AA32" s="8"/>
      <c r="AB32" s="8"/>
      <c r="AC32" s="8"/>
      <c r="AD32" s="70" t="s">
        <v>7</v>
      </c>
      <c r="AE32" s="8"/>
      <c r="AF32" s="8"/>
      <c r="AG32" s="8"/>
      <c r="AH32" s="8"/>
      <c r="AI32" s="8"/>
      <c r="AJ32" s="70" t="s">
        <v>5</v>
      </c>
      <c r="AK32" s="8"/>
      <c r="AL32" s="8"/>
      <c r="AM32" s="70" t="s">
        <v>39</v>
      </c>
      <c r="AN32" s="8"/>
      <c r="AO32" s="8"/>
      <c r="AP32" s="8"/>
      <c r="AQ32" s="8"/>
      <c r="AR32" s="8"/>
      <c r="AS32" s="71" t="s">
        <v>28</v>
      </c>
      <c r="AT32" s="8"/>
      <c r="AU32" s="8"/>
      <c r="AV32" s="8"/>
      <c r="AW32" s="8"/>
      <c r="AX32" s="8"/>
      <c r="AY32" s="70" t="s">
        <v>104</v>
      </c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70" t="s">
        <v>5</v>
      </c>
      <c r="BL32" s="8"/>
      <c r="BM32" s="70" t="s">
        <v>7</v>
      </c>
      <c r="BN32" s="8"/>
      <c r="BO32" s="8"/>
      <c r="BP32" s="8"/>
      <c r="BQ32" s="8"/>
      <c r="BR32" s="70" t="s">
        <v>5</v>
      </c>
      <c r="BS32" s="8"/>
      <c r="BT32" s="8"/>
      <c r="BU32" s="8"/>
      <c r="BV32" s="8"/>
      <c r="BW32" s="8"/>
      <c r="BX32" s="8"/>
      <c r="BY32" s="8"/>
      <c r="BZ32" s="8"/>
      <c r="CA32" s="104" t="s">
        <v>97</v>
      </c>
      <c r="CB32" s="8"/>
      <c r="CC32" s="8"/>
      <c r="CD32" s="8"/>
      <c r="CE32" s="8"/>
      <c r="CF32" s="54" t="s">
        <v>5</v>
      </c>
      <c r="CG32" s="70" t="s">
        <v>7</v>
      </c>
      <c r="CH32" s="8"/>
      <c r="CI32" s="8"/>
      <c r="CJ32" s="8"/>
      <c r="CK32" s="111" t="s">
        <v>97</v>
      </c>
      <c r="CL32" s="70" t="s">
        <v>39</v>
      </c>
      <c r="CM32" s="62"/>
      <c r="CN32" s="53" t="s">
        <v>1</v>
      </c>
      <c r="CO32" s="8"/>
      <c r="CP32" s="8"/>
      <c r="CQ32" s="8"/>
      <c r="CR32" s="8"/>
      <c r="CS32" s="70" t="s">
        <v>5</v>
      </c>
      <c r="CT32" s="8"/>
      <c r="CU32" s="71" t="s">
        <v>28</v>
      </c>
      <c r="CV32" s="70" t="s">
        <v>104</v>
      </c>
      <c r="CW32" s="8"/>
      <c r="CX32" s="107" t="s">
        <v>97</v>
      </c>
      <c r="CY32" s="8"/>
      <c r="CZ32" s="8"/>
      <c r="DA32" s="71" t="s">
        <v>28</v>
      </c>
      <c r="DB32" s="8"/>
      <c r="DC32" s="70" t="s">
        <v>5</v>
      </c>
      <c r="DD32" s="8"/>
      <c r="DE32" s="8"/>
      <c r="DF32" s="70" t="s">
        <v>1</v>
      </c>
      <c r="DG32" s="8"/>
      <c r="DH32" s="10">
        <f t="shared" si="0"/>
        <v>3</v>
      </c>
      <c r="DI32" s="13">
        <f t="shared" si="1"/>
        <v>7</v>
      </c>
      <c r="DJ32" s="10">
        <f t="shared" si="2"/>
        <v>0</v>
      </c>
      <c r="DK32" s="10">
        <f t="shared" si="3"/>
        <v>0</v>
      </c>
      <c r="DL32" s="10">
        <f t="shared" si="4"/>
        <v>0</v>
      </c>
      <c r="DM32" s="10">
        <f t="shared" si="5"/>
        <v>0</v>
      </c>
      <c r="DN32" s="10">
        <f t="shared" si="6"/>
        <v>3</v>
      </c>
      <c r="DO32" s="10">
        <f t="shared" si="7"/>
        <v>0</v>
      </c>
      <c r="DP32" s="10">
        <f t="shared" si="8"/>
        <v>0</v>
      </c>
      <c r="DQ32" s="10">
        <f t="shared" si="9"/>
        <v>0</v>
      </c>
      <c r="DR32" s="10">
        <f t="shared" si="10"/>
        <v>0</v>
      </c>
      <c r="DS32" s="10">
        <f t="shared" si="11"/>
        <v>2</v>
      </c>
      <c r="DT32" s="10">
        <f t="shared" si="12"/>
        <v>0</v>
      </c>
      <c r="DU32" s="10">
        <f t="shared" si="13"/>
        <v>4</v>
      </c>
      <c r="DV32" s="10">
        <v>3</v>
      </c>
      <c r="DW32" s="10">
        <f t="shared" si="15"/>
        <v>0</v>
      </c>
      <c r="DX32" s="10">
        <f t="shared" si="16"/>
        <v>0</v>
      </c>
      <c r="DY32" s="10">
        <f t="shared" si="17"/>
        <v>0</v>
      </c>
      <c r="DZ32" s="10">
        <f t="shared" si="18"/>
        <v>0</v>
      </c>
      <c r="EA32" s="10">
        <f t="shared" si="19"/>
        <v>0</v>
      </c>
      <c r="EB32" s="10">
        <f t="shared" si="20"/>
        <v>0</v>
      </c>
      <c r="EC32" s="10">
        <f t="shared" si="21"/>
        <v>0</v>
      </c>
      <c r="ED32" s="43">
        <f>DH32*100/('кол-во часов'!B28*18)</f>
        <v>4.166666666666667</v>
      </c>
      <c r="EE32" s="43">
        <f>DI32*100/('кол-во часов'!C28*18)</f>
        <v>6.4814814814814818</v>
      </c>
      <c r="EF32" s="43" t="e">
        <f>DJ32*100/('кол-во часов'!D28*17)</f>
        <v>#DIV/0!</v>
      </c>
      <c r="EG32" s="43" t="e">
        <f>DK32*100/('кол-во часов'!E28*18)</f>
        <v>#DIV/0!</v>
      </c>
      <c r="EH32" s="43" t="e">
        <f>DL32*100/('кол-во часов'!F28*18)</f>
        <v>#DIV/0!</v>
      </c>
      <c r="EI32" s="43">
        <f>DM32*100/('кол-во часов'!G28*18)</f>
        <v>0</v>
      </c>
      <c r="EJ32" s="43">
        <f>DN32*100/('кол-во часов'!H28*18)</f>
        <v>8.3333333333333339</v>
      </c>
      <c r="EK32" s="43" t="e">
        <f>DO32*100/('кол-во часов'!I28*18)</f>
        <v>#DIV/0!</v>
      </c>
      <c r="EL32" s="43">
        <f>DP32*100/('кол-во часов'!J28*18)</f>
        <v>0</v>
      </c>
      <c r="EM32" s="43">
        <f>DQ32*100/('кол-во часов'!K28*18)</f>
        <v>0</v>
      </c>
      <c r="EN32" s="43">
        <f>DR32*100/('кол-во часов'!L28*18)</f>
        <v>0</v>
      </c>
      <c r="EO32" s="43">
        <f>DS32*100/('кол-во часов'!M28*18)</f>
        <v>5.5555555555555554</v>
      </c>
      <c r="EP32" s="43" t="e">
        <f>DT32*100/('кол-во часов'!N28*18)</f>
        <v>#DIV/0!</v>
      </c>
      <c r="EQ32" s="43">
        <f>DU32*100/('кол-во часов'!O28*18)</f>
        <v>7.4074074074074074</v>
      </c>
      <c r="ER32" s="43">
        <f>DV32*100/('кол-во часов'!P28*18)</f>
        <v>8.3333333333333339</v>
      </c>
      <c r="ES32" s="43" t="e">
        <f>DW32*100/('кол-во часов'!R28*18)</f>
        <v>#DIV/0!</v>
      </c>
      <c r="ET32" s="43">
        <f>DX32*100/('кол-во часов'!S28*18)</f>
        <v>0</v>
      </c>
      <c r="EU32" s="43">
        <f>DY32*100/('кол-во часов'!T28*18)</f>
        <v>0</v>
      </c>
      <c r="EV32" s="43">
        <f>DZ32*100/('кол-во часов'!U28*18)</f>
        <v>0</v>
      </c>
      <c r="EW32" s="43" t="e">
        <f>EA32*100/('кол-во часов'!V28*18)</f>
        <v>#DIV/0!</v>
      </c>
      <c r="EX32" s="43">
        <f>EB32*100/('кол-во часов'!W28*18)</f>
        <v>0</v>
      </c>
      <c r="EY32" s="43">
        <f>EC32*100/('кол-во часов'!X28*18)</f>
        <v>0</v>
      </c>
    </row>
    <row r="33" spans="1:155" ht="18" customHeight="1" x14ac:dyDescent="0.25">
      <c r="A33" s="88" t="s">
        <v>101</v>
      </c>
      <c r="B33" s="89" t="s">
        <v>97</v>
      </c>
      <c r="D33" s="32" t="s">
        <v>49</v>
      </c>
      <c r="E33" s="16"/>
      <c r="F33" s="8"/>
      <c r="G33" s="8"/>
      <c r="H33" s="8"/>
      <c r="I33" s="8"/>
      <c r="J33" s="8"/>
      <c r="K33" s="8"/>
      <c r="L33" s="70" t="s">
        <v>1</v>
      </c>
      <c r="M33" s="8"/>
      <c r="N33" s="70" t="s">
        <v>7</v>
      </c>
      <c r="O33" s="8"/>
      <c r="P33" s="8"/>
      <c r="Q33" s="8"/>
      <c r="R33" s="8"/>
      <c r="S33" s="8"/>
      <c r="T33" s="8"/>
      <c r="U33" s="8"/>
      <c r="V33" s="8"/>
      <c r="W33" s="8"/>
      <c r="X33" s="70" t="s">
        <v>5</v>
      </c>
      <c r="Y33" s="8"/>
      <c r="Z33" s="70" t="s">
        <v>7</v>
      </c>
      <c r="AA33" s="8"/>
      <c r="AB33" s="70" t="s">
        <v>104</v>
      </c>
      <c r="AC33" s="8"/>
      <c r="AD33" s="8"/>
      <c r="AE33" s="8"/>
      <c r="AF33" s="8"/>
      <c r="AG33" s="8"/>
      <c r="AH33" s="74" t="s">
        <v>42</v>
      </c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70" t="s">
        <v>5</v>
      </c>
      <c r="AY33" s="8"/>
      <c r="AZ33" s="8"/>
      <c r="BA33" s="8"/>
      <c r="BB33" s="8"/>
      <c r="BC33" s="70" t="s">
        <v>7</v>
      </c>
      <c r="BD33" s="8"/>
      <c r="BE33" s="70" t="s">
        <v>1</v>
      </c>
      <c r="BF33" s="70" t="s">
        <v>39</v>
      </c>
      <c r="BG33" s="8"/>
      <c r="BH33" s="8"/>
      <c r="BI33" s="8"/>
      <c r="BJ33" s="70" t="s">
        <v>5</v>
      </c>
      <c r="BK33" s="8"/>
      <c r="BL33" s="8"/>
      <c r="BM33" s="8"/>
      <c r="BN33" s="74" t="s">
        <v>42</v>
      </c>
      <c r="BO33" s="8"/>
      <c r="BP33" s="8"/>
      <c r="BQ33" s="8"/>
      <c r="BR33" s="8"/>
      <c r="BS33" s="8"/>
      <c r="BT33" s="8"/>
      <c r="BU33" s="8"/>
      <c r="BV33" s="70" t="s">
        <v>7</v>
      </c>
      <c r="BW33" s="8"/>
      <c r="BX33" s="8"/>
      <c r="BY33" s="8"/>
      <c r="BZ33" s="8"/>
      <c r="CA33" s="59" t="s">
        <v>5</v>
      </c>
      <c r="CB33" s="8"/>
      <c r="CC33" s="8"/>
      <c r="CD33" s="8"/>
      <c r="CE33" s="8"/>
      <c r="CF33" s="70" t="s">
        <v>1</v>
      </c>
      <c r="CG33" s="104" t="s">
        <v>97</v>
      </c>
      <c r="CH33" s="8"/>
      <c r="CI33" s="70" t="s">
        <v>104</v>
      </c>
      <c r="CJ33" s="8"/>
      <c r="CK33" s="8"/>
      <c r="CL33" s="70" t="s">
        <v>39</v>
      </c>
      <c r="CM33" s="8"/>
      <c r="CN33" s="70" t="s">
        <v>7</v>
      </c>
      <c r="CO33" s="8"/>
      <c r="CP33" s="8"/>
      <c r="CQ33" s="8"/>
      <c r="CR33" s="62"/>
      <c r="CS33" s="70" t="s">
        <v>5</v>
      </c>
      <c r="CT33" s="112" t="s">
        <v>1</v>
      </c>
      <c r="CU33" s="8"/>
      <c r="CV33" s="8"/>
      <c r="CW33" s="104" t="s">
        <v>97</v>
      </c>
      <c r="CX33" s="8"/>
      <c r="CY33" s="70" t="s">
        <v>5</v>
      </c>
      <c r="CZ33" s="8"/>
      <c r="DA33" s="8"/>
      <c r="DB33" s="8"/>
      <c r="DC33" s="70"/>
      <c r="DD33" s="8"/>
      <c r="DE33" s="70" t="s">
        <v>5</v>
      </c>
      <c r="DF33" s="8"/>
      <c r="DG33" s="8"/>
      <c r="DH33" s="10">
        <f t="shared" si="0"/>
        <v>4</v>
      </c>
      <c r="DI33" s="13">
        <f t="shared" si="1"/>
        <v>7</v>
      </c>
      <c r="DJ33" s="10">
        <f t="shared" si="2"/>
        <v>0</v>
      </c>
      <c r="DK33" s="10">
        <f t="shared" si="3"/>
        <v>0</v>
      </c>
      <c r="DL33" s="10">
        <f t="shared" si="4"/>
        <v>0</v>
      </c>
      <c r="DM33" s="10">
        <f t="shared" si="5"/>
        <v>0</v>
      </c>
      <c r="DN33" s="10">
        <f t="shared" si="6"/>
        <v>0</v>
      </c>
      <c r="DO33" s="10">
        <f t="shared" si="7"/>
        <v>0</v>
      </c>
      <c r="DP33" s="10">
        <f t="shared" si="8"/>
        <v>0</v>
      </c>
      <c r="DQ33" s="10">
        <f t="shared" si="9"/>
        <v>0</v>
      </c>
      <c r="DR33" s="10">
        <f t="shared" si="10"/>
        <v>0</v>
      </c>
      <c r="DS33" s="10">
        <f t="shared" si="11"/>
        <v>2</v>
      </c>
      <c r="DT33" s="10">
        <f t="shared" si="12"/>
        <v>2</v>
      </c>
      <c r="DU33" s="10">
        <f t="shared" si="13"/>
        <v>5</v>
      </c>
      <c r="DV33" s="10">
        <v>3</v>
      </c>
      <c r="DW33" s="10">
        <f t="shared" si="15"/>
        <v>0</v>
      </c>
      <c r="DX33" s="10">
        <f t="shared" si="16"/>
        <v>0</v>
      </c>
      <c r="DY33" s="10">
        <f t="shared" si="17"/>
        <v>0</v>
      </c>
      <c r="DZ33" s="10">
        <f t="shared" si="18"/>
        <v>0</v>
      </c>
      <c r="EA33" s="10">
        <f t="shared" si="19"/>
        <v>0</v>
      </c>
      <c r="EB33" s="10">
        <f t="shared" si="20"/>
        <v>0</v>
      </c>
      <c r="EC33" s="10">
        <f t="shared" si="21"/>
        <v>0</v>
      </c>
      <c r="ED33" s="43">
        <f>DH33*100/('кол-во часов'!B29*18)</f>
        <v>7.4074074074074074</v>
      </c>
      <c r="EE33" s="43">
        <f>DI33*100/('кол-во часов'!C29*18)</f>
        <v>6.4814814814814818</v>
      </c>
      <c r="EF33" s="43" t="e">
        <f>DJ33*100/('кол-во часов'!D29*17)</f>
        <v>#DIV/0!</v>
      </c>
      <c r="EG33" s="43" t="e">
        <f>DK33*100/('кол-во часов'!E29*18)</f>
        <v>#DIV/0!</v>
      </c>
      <c r="EH33" s="43" t="e">
        <f>DL33*100/('кол-во часов'!F29*18)</f>
        <v>#DIV/0!</v>
      </c>
      <c r="EI33" s="43">
        <f>DM33*100/('кол-во часов'!G29*18)</f>
        <v>0</v>
      </c>
      <c r="EJ33" s="43">
        <f>DN33*100/('кол-во часов'!H29*18)</f>
        <v>0</v>
      </c>
      <c r="EK33" s="43" t="e">
        <f>DO33*100/('кол-во часов'!I29*18)</f>
        <v>#DIV/0!</v>
      </c>
      <c r="EL33" s="43">
        <f>DP33*100/('кол-во часов'!J29*18)</f>
        <v>0</v>
      </c>
      <c r="EM33" s="43">
        <f>DQ33*100/('кол-во часов'!K29*18)</f>
        <v>0</v>
      </c>
      <c r="EN33" s="43">
        <f>DR33*100/('кол-во часов'!L29*18)</f>
        <v>0</v>
      </c>
      <c r="EO33" s="43">
        <f>DS33*100/('кол-во часов'!M29*18)</f>
        <v>5.5555555555555554</v>
      </c>
      <c r="EP33" s="43">
        <f>DT33*100/('кол-во часов'!N29*18)</f>
        <v>5.5555555555555554</v>
      </c>
      <c r="EQ33" s="43">
        <f>DU33*100/('кол-во часов'!O29*18)</f>
        <v>9.2592592592592595</v>
      </c>
      <c r="ER33" s="43">
        <f>DV33*100/('кол-во часов'!P29*18)</f>
        <v>8.3333333333333339</v>
      </c>
      <c r="ES33" s="43" t="e">
        <f>DW33*100/('кол-во часов'!R29*18)</f>
        <v>#DIV/0!</v>
      </c>
      <c r="ET33" s="43">
        <f>DX33*100/('кол-во часов'!S29*18)</f>
        <v>0</v>
      </c>
      <c r="EU33" s="43">
        <f>DY33*100/('кол-во часов'!T29*18)</f>
        <v>0</v>
      </c>
      <c r="EV33" s="43">
        <f>DZ33*100/('кол-во часов'!U29*18)</f>
        <v>0</v>
      </c>
      <c r="EW33" s="43">
        <f>EA33*100/('кол-во часов'!V29*18)</f>
        <v>0</v>
      </c>
      <c r="EX33" s="43">
        <f>EB33*100/('кол-во часов'!W29*18)</f>
        <v>0</v>
      </c>
      <c r="EY33" s="43">
        <f>EC33*100/('кол-во часов'!X29*18)</f>
        <v>0</v>
      </c>
    </row>
    <row r="34" spans="1:155" ht="18" customHeight="1" x14ac:dyDescent="0.25">
      <c r="A34" s="90" t="s">
        <v>107</v>
      </c>
      <c r="B34" s="91" t="s">
        <v>108</v>
      </c>
      <c r="D34" s="32" t="s">
        <v>50</v>
      </c>
      <c r="E34" s="16"/>
      <c r="F34" s="8"/>
      <c r="G34" s="8"/>
      <c r="H34" s="8"/>
      <c r="I34" s="8"/>
      <c r="J34" s="8"/>
      <c r="K34" s="70" t="s">
        <v>1</v>
      </c>
      <c r="L34" s="8"/>
      <c r="M34" s="8"/>
      <c r="N34" s="70" t="s">
        <v>7</v>
      </c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70" t="s">
        <v>5</v>
      </c>
      <c r="AA34" s="8"/>
      <c r="AB34" s="70" t="s">
        <v>104</v>
      </c>
      <c r="AC34" s="8"/>
      <c r="AD34" s="8"/>
      <c r="AE34" s="8"/>
      <c r="AF34" s="8"/>
      <c r="AG34" s="8"/>
      <c r="AH34" s="74" t="s">
        <v>42</v>
      </c>
      <c r="AI34" s="8"/>
      <c r="AJ34" s="8"/>
      <c r="AK34" s="8"/>
      <c r="AL34" s="70" t="s">
        <v>1</v>
      </c>
      <c r="AM34" s="8"/>
      <c r="AN34" s="8"/>
      <c r="AO34" s="8"/>
      <c r="AP34" s="8"/>
      <c r="AQ34" s="8"/>
      <c r="AR34" s="8"/>
      <c r="AS34" s="8"/>
      <c r="AT34" s="8"/>
      <c r="AU34" s="8"/>
      <c r="AV34" s="70" t="s">
        <v>5</v>
      </c>
      <c r="AW34" s="70" t="s">
        <v>5</v>
      </c>
      <c r="AX34" s="8"/>
      <c r="AY34" s="8"/>
      <c r="AZ34" s="8"/>
      <c r="BA34" s="8"/>
      <c r="BB34" s="8"/>
      <c r="BC34" s="70" t="s">
        <v>7</v>
      </c>
      <c r="BD34" s="8"/>
      <c r="BE34" s="8"/>
      <c r="BF34" s="70" t="s">
        <v>39</v>
      </c>
      <c r="BG34" s="8"/>
      <c r="BH34" s="8"/>
      <c r="BI34" s="8"/>
      <c r="BJ34" s="70" t="s">
        <v>5</v>
      </c>
      <c r="BK34" s="8"/>
      <c r="BL34" s="8"/>
      <c r="BM34" s="8"/>
      <c r="BN34" s="74" t="s">
        <v>42</v>
      </c>
      <c r="BO34" s="8"/>
      <c r="BP34" s="8"/>
      <c r="BQ34" s="8"/>
      <c r="BR34" s="8"/>
      <c r="BS34" s="8"/>
      <c r="BT34" s="8"/>
      <c r="BU34" s="70" t="s">
        <v>5</v>
      </c>
      <c r="BV34" s="70" t="s">
        <v>7</v>
      </c>
      <c r="BW34" s="8"/>
      <c r="BX34" s="8"/>
      <c r="BY34" s="8"/>
      <c r="BZ34" s="8"/>
      <c r="CA34" s="59" t="s">
        <v>5</v>
      </c>
      <c r="CB34" s="8"/>
      <c r="CC34" s="8"/>
      <c r="CD34" s="8"/>
      <c r="CE34" s="8"/>
      <c r="CF34" s="8"/>
      <c r="CG34" s="105" t="s">
        <v>97</v>
      </c>
      <c r="CH34" s="8"/>
      <c r="CI34" s="70" t="s">
        <v>104</v>
      </c>
      <c r="CJ34" s="8"/>
      <c r="CK34" s="8"/>
      <c r="CL34" s="70" t="s">
        <v>39</v>
      </c>
      <c r="CM34" s="8"/>
      <c r="CN34" s="70" t="s">
        <v>7</v>
      </c>
      <c r="CO34" s="70" t="s">
        <v>5</v>
      </c>
      <c r="CP34" s="8"/>
      <c r="CQ34" s="8"/>
      <c r="CR34" s="53"/>
      <c r="CS34" s="8"/>
      <c r="CT34" s="113" t="s">
        <v>1</v>
      </c>
      <c r="CU34" s="8"/>
      <c r="CV34" s="8"/>
      <c r="CW34" s="105" t="s">
        <v>97</v>
      </c>
      <c r="CX34" s="8"/>
      <c r="CY34" s="70" t="s">
        <v>5</v>
      </c>
      <c r="CZ34" s="8"/>
      <c r="DA34" s="8"/>
      <c r="DB34" s="8"/>
      <c r="DC34" s="70"/>
      <c r="DD34" s="70" t="s">
        <v>1</v>
      </c>
      <c r="DE34" s="8"/>
      <c r="DF34" s="8"/>
      <c r="DG34" s="8"/>
      <c r="DH34" s="10">
        <f t="shared" si="0"/>
        <v>4</v>
      </c>
      <c r="DI34" s="13">
        <f t="shared" si="1"/>
        <v>8</v>
      </c>
      <c r="DJ34" s="10">
        <f t="shared" si="2"/>
        <v>0</v>
      </c>
      <c r="DK34" s="10">
        <f t="shared" si="3"/>
        <v>0</v>
      </c>
      <c r="DL34" s="10">
        <f t="shared" si="4"/>
        <v>0</v>
      </c>
      <c r="DM34" s="10">
        <f t="shared" si="5"/>
        <v>0</v>
      </c>
      <c r="DN34" s="10">
        <f t="shared" si="6"/>
        <v>0</v>
      </c>
      <c r="DO34" s="10">
        <f t="shared" si="7"/>
        <v>0</v>
      </c>
      <c r="DP34" s="10">
        <f t="shared" si="8"/>
        <v>0</v>
      </c>
      <c r="DQ34" s="10">
        <f t="shared" si="9"/>
        <v>0</v>
      </c>
      <c r="DR34" s="10">
        <f t="shared" si="10"/>
        <v>0</v>
      </c>
      <c r="DS34" s="10">
        <f t="shared" si="11"/>
        <v>2</v>
      </c>
      <c r="DT34" s="10">
        <f t="shared" si="12"/>
        <v>2</v>
      </c>
      <c r="DU34" s="10">
        <f t="shared" si="13"/>
        <v>4</v>
      </c>
      <c r="DV34" s="10">
        <v>3</v>
      </c>
      <c r="DW34" s="10">
        <f t="shared" si="15"/>
        <v>0</v>
      </c>
      <c r="DX34" s="10">
        <f t="shared" si="16"/>
        <v>0</v>
      </c>
      <c r="DY34" s="10">
        <f t="shared" si="17"/>
        <v>0</v>
      </c>
      <c r="DZ34" s="10">
        <f t="shared" si="18"/>
        <v>0</v>
      </c>
      <c r="EA34" s="10">
        <f t="shared" si="19"/>
        <v>0</v>
      </c>
      <c r="EB34" s="10">
        <f t="shared" si="20"/>
        <v>0</v>
      </c>
      <c r="EC34" s="10">
        <f t="shared" si="21"/>
        <v>0</v>
      </c>
      <c r="ED34" s="43">
        <f>DH34*100/('кол-во часов'!B30*18)</f>
        <v>7.4074074074074074</v>
      </c>
      <c r="EE34" s="43">
        <f>DI34*100/('кол-во часов'!C30*18)</f>
        <v>7.4074074074074074</v>
      </c>
      <c r="EF34" s="43" t="e">
        <f>DJ34*100/('кол-во часов'!D30*17)</f>
        <v>#DIV/0!</v>
      </c>
      <c r="EG34" s="43" t="e">
        <f>DK34*100/('кол-во часов'!E30*18)</f>
        <v>#DIV/0!</v>
      </c>
      <c r="EH34" s="43" t="e">
        <f>DL34*100/('кол-во часов'!F30*18)</f>
        <v>#DIV/0!</v>
      </c>
      <c r="EI34" s="43">
        <f>DM34*100/('кол-во часов'!G30*18)</f>
        <v>0</v>
      </c>
      <c r="EJ34" s="43">
        <f>DN34*100/('кол-во часов'!H30*18)</f>
        <v>0</v>
      </c>
      <c r="EK34" s="43" t="e">
        <f>DO34*100/('кол-во часов'!I30*18)</f>
        <v>#DIV/0!</v>
      </c>
      <c r="EL34" s="43">
        <f>DP34*100/('кол-во часов'!J30*18)</f>
        <v>0</v>
      </c>
      <c r="EM34" s="43">
        <f>DQ34*100/('кол-во часов'!K30*18)</f>
        <v>0</v>
      </c>
      <c r="EN34" s="43">
        <f>DR34*100/('кол-во часов'!L30*18)</f>
        <v>0</v>
      </c>
      <c r="EO34" s="43">
        <f>DS34*100/('кол-во часов'!M30*18)</f>
        <v>5.5555555555555554</v>
      </c>
      <c r="EP34" s="43">
        <f>DT34*100/('кол-во часов'!N30*18)</f>
        <v>5.5555555555555554</v>
      </c>
      <c r="EQ34" s="43">
        <f>DU34*100/('кол-во часов'!O30*18)</f>
        <v>7.4074074074074074</v>
      </c>
      <c r="ER34" s="43">
        <f>DV34*100/('кол-во часов'!P30*18)</f>
        <v>8.3333333333333339</v>
      </c>
      <c r="ES34" s="43" t="e">
        <f>DW34*100/('кол-во часов'!R30*18)</f>
        <v>#DIV/0!</v>
      </c>
      <c r="ET34" s="43">
        <f>DX34*100/('кол-во часов'!S30*18)</f>
        <v>0</v>
      </c>
      <c r="EU34" s="43">
        <f>DY34*100/('кол-во часов'!T30*18)</f>
        <v>0</v>
      </c>
      <c r="EV34" s="43">
        <f>DZ34*100/('кол-во часов'!U30*18)</f>
        <v>0</v>
      </c>
      <c r="EW34" s="43">
        <f>EA34*100/('кол-во часов'!V30*18)</f>
        <v>0</v>
      </c>
      <c r="EX34" s="43">
        <f>EB34*100/('кол-во часов'!W30*18)</f>
        <v>0</v>
      </c>
      <c r="EY34" s="43">
        <f>EC34*100/('кол-во часов'!X30*18)</f>
        <v>0</v>
      </c>
    </row>
    <row r="35" spans="1:155" ht="17.399999999999999" customHeight="1" x14ac:dyDescent="0.25">
      <c r="A35" s="76"/>
      <c r="B35" s="77"/>
      <c r="D35" s="32" t="s">
        <v>71</v>
      </c>
      <c r="E35" s="16"/>
      <c r="F35" s="8"/>
      <c r="G35" s="8"/>
      <c r="H35" s="8"/>
      <c r="I35" s="8"/>
      <c r="J35" s="8"/>
      <c r="K35" s="70" t="s">
        <v>1</v>
      </c>
      <c r="L35" s="8"/>
      <c r="M35" s="8"/>
      <c r="N35" s="70" t="s">
        <v>7</v>
      </c>
      <c r="O35" s="8"/>
      <c r="P35" s="8"/>
      <c r="Q35" s="8"/>
      <c r="R35" s="8"/>
      <c r="S35" s="8"/>
      <c r="T35" s="8"/>
      <c r="U35" s="70" t="s">
        <v>5</v>
      </c>
      <c r="V35" s="8"/>
      <c r="W35" s="8"/>
      <c r="X35" s="8"/>
      <c r="Y35" s="8"/>
      <c r="Z35" s="70" t="s">
        <v>7</v>
      </c>
      <c r="AA35" s="8"/>
      <c r="AB35" s="70" t="s">
        <v>104</v>
      </c>
      <c r="AC35" s="8"/>
      <c r="AD35" s="74" t="s">
        <v>42</v>
      </c>
      <c r="AE35" s="15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70" t="s">
        <v>5</v>
      </c>
      <c r="AQ35" s="8"/>
      <c r="AR35" s="8"/>
      <c r="AS35" s="8"/>
      <c r="AT35" s="70" t="s">
        <v>5</v>
      </c>
      <c r="AU35" s="8"/>
      <c r="AV35" s="8"/>
      <c r="AW35" s="8"/>
      <c r="AX35" s="8"/>
      <c r="AY35" s="8"/>
      <c r="AZ35" s="8"/>
      <c r="BA35" s="8"/>
      <c r="BB35" s="8"/>
      <c r="BC35" s="70" t="s">
        <v>7</v>
      </c>
      <c r="BD35" s="70" t="s">
        <v>5</v>
      </c>
      <c r="BE35" s="8"/>
      <c r="BF35" s="70" t="s">
        <v>39</v>
      </c>
      <c r="BG35" s="8"/>
      <c r="BH35" s="8"/>
      <c r="BI35" s="8"/>
      <c r="BJ35" s="8"/>
      <c r="BK35" s="8"/>
      <c r="BL35" s="8"/>
      <c r="BM35" s="8"/>
      <c r="BN35" s="74" t="s">
        <v>42</v>
      </c>
      <c r="BO35" s="8"/>
      <c r="BP35" s="8"/>
      <c r="BQ35" s="8"/>
      <c r="BR35" s="70" t="s">
        <v>5</v>
      </c>
      <c r="BS35" s="8"/>
      <c r="BT35" s="8"/>
      <c r="BU35" s="8"/>
      <c r="BV35" s="70" t="s">
        <v>7</v>
      </c>
      <c r="BW35" s="8"/>
      <c r="BX35" s="8"/>
      <c r="BY35" s="8"/>
      <c r="BZ35" s="8"/>
      <c r="CA35" s="59" t="s">
        <v>5</v>
      </c>
      <c r="CB35" s="8"/>
      <c r="CC35" s="8"/>
      <c r="CD35" s="8"/>
      <c r="CE35" s="70" t="s">
        <v>1</v>
      </c>
      <c r="CF35" s="8"/>
      <c r="CG35" s="105" t="s">
        <v>97</v>
      </c>
      <c r="CH35" s="8"/>
      <c r="CI35" s="70" t="s">
        <v>104</v>
      </c>
      <c r="CJ35" s="8"/>
      <c r="CK35" s="8"/>
      <c r="CL35" s="70" t="s">
        <v>39</v>
      </c>
      <c r="CM35" s="70"/>
      <c r="CN35" s="70" t="s">
        <v>7</v>
      </c>
      <c r="CO35" s="8"/>
      <c r="CP35" s="70" t="s">
        <v>5</v>
      </c>
      <c r="CQ35" s="8"/>
      <c r="CR35" s="61"/>
      <c r="CS35" s="8"/>
      <c r="CT35" s="113" t="s">
        <v>1</v>
      </c>
      <c r="CU35" s="8"/>
      <c r="CV35" s="8"/>
      <c r="CW35" s="105" t="s">
        <v>97</v>
      </c>
      <c r="CX35" s="55" t="s">
        <v>1</v>
      </c>
      <c r="CY35" s="70" t="s">
        <v>5</v>
      </c>
      <c r="CZ35" s="8"/>
      <c r="DA35" s="8"/>
      <c r="DB35" s="8"/>
      <c r="DC35" s="70"/>
      <c r="DD35" s="8"/>
      <c r="DE35" s="8"/>
      <c r="DF35" s="8"/>
      <c r="DG35" s="8"/>
      <c r="DH35" s="10">
        <f t="shared" si="0"/>
        <v>4</v>
      </c>
      <c r="DI35" s="13">
        <f t="shared" si="1"/>
        <v>8</v>
      </c>
      <c r="DJ35" s="10">
        <f t="shared" si="2"/>
        <v>0</v>
      </c>
      <c r="DK35" s="10">
        <f t="shared" si="3"/>
        <v>0</v>
      </c>
      <c r="DL35" s="10">
        <f t="shared" si="4"/>
        <v>0</v>
      </c>
      <c r="DM35" s="10">
        <f t="shared" si="5"/>
        <v>0</v>
      </c>
      <c r="DN35" s="10">
        <f t="shared" si="6"/>
        <v>0</v>
      </c>
      <c r="DO35" s="10">
        <f t="shared" si="7"/>
        <v>0</v>
      </c>
      <c r="DP35" s="10">
        <f t="shared" si="8"/>
        <v>0</v>
      </c>
      <c r="DQ35" s="10">
        <f t="shared" si="9"/>
        <v>0</v>
      </c>
      <c r="DR35" s="10">
        <f t="shared" si="10"/>
        <v>0</v>
      </c>
      <c r="DS35" s="10">
        <f t="shared" si="11"/>
        <v>2</v>
      </c>
      <c r="DT35" s="10">
        <f t="shared" si="12"/>
        <v>2</v>
      </c>
      <c r="DU35" s="10">
        <f t="shared" si="13"/>
        <v>5</v>
      </c>
      <c r="DV35" s="10">
        <v>3</v>
      </c>
      <c r="DW35" s="10">
        <f t="shared" si="15"/>
        <v>0</v>
      </c>
      <c r="DX35" s="10">
        <f t="shared" si="16"/>
        <v>0</v>
      </c>
      <c r="DY35" s="10">
        <f t="shared" si="17"/>
        <v>0</v>
      </c>
      <c r="DZ35" s="10">
        <f t="shared" si="18"/>
        <v>0</v>
      </c>
      <c r="EA35" s="10">
        <f t="shared" si="19"/>
        <v>0</v>
      </c>
      <c r="EB35" s="10">
        <f t="shared" si="20"/>
        <v>0</v>
      </c>
      <c r="EC35" s="10">
        <f t="shared" si="21"/>
        <v>0</v>
      </c>
      <c r="ED35" s="43">
        <f>DH35*100/('кол-во часов'!B31*18)</f>
        <v>7.4074074074074074</v>
      </c>
      <c r="EE35" s="43">
        <f>DI35*100/('кол-во часов'!C31*18)</f>
        <v>7.4074074074074074</v>
      </c>
      <c r="EF35" s="43" t="e">
        <f>DJ35*100/('кол-во часов'!D31*17)</f>
        <v>#DIV/0!</v>
      </c>
      <c r="EG35" s="43" t="e">
        <f>DK35*100/('кол-во часов'!E31*18)</f>
        <v>#DIV/0!</v>
      </c>
      <c r="EH35" s="43" t="e">
        <f>DL35*100/('кол-во часов'!F31*18)</f>
        <v>#DIV/0!</v>
      </c>
      <c r="EI35" s="43">
        <f>DM35*100/('кол-во часов'!G31*18)</f>
        <v>0</v>
      </c>
      <c r="EJ35" s="43">
        <f>DN35*100/('кол-во часов'!H31*18)</f>
        <v>0</v>
      </c>
      <c r="EK35" s="43" t="e">
        <f>DO35*100/('кол-во часов'!I31*18)</f>
        <v>#DIV/0!</v>
      </c>
      <c r="EL35" s="43">
        <f>DP35*100/('кол-во часов'!J31*18)</f>
        <v>0</v>
      </c>
      <c r="EM35" s="43">
        <f>DQ35*100/('кол-во часов'!K31*18)</f>
        <v>0</v>
      </c>
      <c r="EN35" s="43">
        <f>DR35*100/('кол-во часов'!L31*18)</f>
        <v>0</v>
      </c>
      <c r="EO35" s="43">
        <f>DS35*100/('кол-во часов'!M31*18)</f>
        <v>5.5555555555555554</v>
      </c>
      <c r="EP35" s="43">
        <f>DT35*100/('кол-во часов'!N31*18)</f>
        <v>5.5555555555555554</v>
      </c>
      <c r="EQ35" s="43">
        <f>DU35*100/('кол-во часов'!O31*18)</f>
        <v>9.2592592592592595</v>
      </c>
      <c r="ER35" s="43">
        <f>DV35*100/('кол-во часов'!P31*18)</f>
        <v>8.3333333333333339</v>
      </c>
      <c r="ES35" s="43" t="e">
        <f>DW35*100/('кол-во часов'!R31*18)</f>
        <v>#DIV/0!</v>
      </c>
      <c r="ET35" s="43">
        <f>DX35*100/('кол-во часов'!S31*18)</f>
        <v>0</v>
      </c>
      <c r="EU35" s="43">
        <f>DY35*100/('кол-во часов'!T31*18)</f>
        <v>0</v>
      </c>
      <c r="EV35" s="43">
        <f>DZ35*100/('кол-во часов'!U31*18)</f>
        <v>0</v>
      </c>
      <c r="EW35" s="43">
        <f>EA35*100/('кол-во часов'!V31*18)</f>
        <v>0</v>
      </c>
      <c r="EX35" s="43">
        <f>EB35*100/('кол-во часов'!W31*18)</f>
        <v>0</v>
      </c>
      <c r="EY35" s="43">
        <f>EC35*100/('кол-во часов'!X31*18)</f>
        <v>0</v>
      </c>
    </row>
    <row r="36" spans="1:155" ht="18" customHeight="1" x14ac:dyDescent="0.25">
      <c r="A36" s="78"/>
      <c r="B36" s="78"/>
      <c r="D36" s="33" t="s">
        <v>80</v>
      </c>
      <c r="E36" s="16"/>
      <c r="F36" s="8"/>
      <c r="G36" s="8"/>
      <c r="H36" s="8"/>
      <c r="I36" s="8"/>
      <c r="J36" s="8"/>
      <c r="K36" s="8"/>
      <c r="L36" s="8"/>
      <c r="M36" s="8"/>
      <c r="N36" s="70" t="s">
        <v>1</v>
      </c>
      <c r="O36" s="8"/>
      <c r="P36" s="8"/>
      <c r="Q36" s="8"/>
      <c r="R36" s="8"/>
      <c r="S36" s="8"/>
      <c r="T36" s="8"/>
      <c r="U36" s="8"/>
      <c r="V36" s="8"/>
      <c r="W36" s="8"/>
      <c r="X36" s="8"/>
      <c r="Y36" s="100" t="s">
        <v>7</v>
      </c>
      <c r="Z36" s="70" t="s">
        <v>5</v>
      </c>
      <c r="AA36" s="8"/>
      <c r="AB36" s="70" t="s">
        <v>1</v>
      </c>
      <c r="AC36" s="8"/>
      <c r="AD36" s="74" t="s">
        <v>42</v>
      </c>
      <c r="AE36" s="15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70" t="s">
        <v>5</v>
      </c>
      <c r="AU36" s="8"/>
      <c r="AV36" s="8"/>
      <c r="AW36" s="8"/>
      <c r="AX36" s="70" t="s">
        <v>5</v>
      </c>
      <c r="AY36" s="8"/>
      <c r="AZ36" s="8"/>
      <c r="BA36" s="8"/>
      <c r="BB36" s="8"/>
      <c r="BC36" s="70" t="s">
        <v>7</v>
      </c>
      <c r="BD36" s="8"/>
      <c r="BE36" s="70" t="s">
        <v>1</v>
      </c>
      <c r="BF36" s="70" t="s">
        <v>39</v>
      </c>
      <c r="BG36" s="8"/>
      <c r="BH36" s="8"/>
      <c r="BI36" s="8"/>
      <c r="BJ36" s="8"/>
      <c r="BK36" s="8"/>
      <c r="BL36" s="70"/>
      <c r="BM36" s="8"/>
      <c r="BN36" s="74" t="s">
        <v>42</v>
      </c>
      <c r="BO36" s="8"/>
      <c r="BP36" s="8"/>
      <c r="BQ36" s="8"/>
      <c r="BR36" s="70" t="s">
        <v>5</v>
      </c>
      <c r="BS36" s="8"/>
      <c r="BT36" s="8"/>
      <c r="BU36" s="8"/>
      <c r="BV36" s="70" t="s">
        <v>7</v>
      </c>
      <c r="BW36" s="8"/>
      <c r="BX36" s="8"/>
      <c r="BY36" s="8"/>
      <c r="BZ36" s="8"/>
      <c r="CA36" s="60" t="s">
        <v>5</v>
      </c>
      <c r="CB36" s="8"/>
      <c r="CC36" s="8"/>
      <c r="CD36" s="8"/>
      <c r="CE36" s="8"/>
      <c r="CF36" s="8"/>
      <c r="CG36" s="107" t="s">
        <v>97</v>
      </c>
      <c r="CH36" s="8"/>
      <c r="CI36" s="8"/>
      <c r="CJ36" s="8"/>
      <c r="CK36" s="8"/>
      <c r="CL36" s="70" t="s">
        <v>39</v>
      </c>
      <c r="CM36" s="8"/>
      <c r="CN36" s="70" t="s">
        <v>7</v>
      </c>
      <c r="CO36" s="15"/>
      <c r="CP36" s="8"/>
      <c r="CQ36" s="70" t="s">
        <v>5</v>
      </c>
      <c r="CR36" s="62"/>
      <c r="CS36" s="70" t="s">
        <v>5</v>
      </c>
      <c r="CT36" s="114" t="s">
        <v>1</v>
      </c>
      <c r="CU36" s="8"/>
      <c r="CV36" s="8"/>
      <c r="CW36" s="107" t="s">
        <v>97</v>
      </c>
      <c r="CX36" s="8"/>
      <c r="CY36" s="70" t="s">
        <v>5</v>
      </c>
      <c r="CZ36" s="8"/>
      <c r="DA36" s="8"/>
      <c r="DB36" s="8"/>
      <c r="DC36" s="8"/>
      <c r="DD36" s="8"/>
      <c r="DE36" s="8"/>
      <c r="DF36" s="8"/>
      <c r="DG36" s="8"/>
      <c r="DH36" s="10">
        <f t="shared" si="0"/>
        <v>4</v>
      </c>
      <c r="DI36" s="13">
        <f t="shared" si="1"/>
        <v>8</v>
      </c>
      <c r="DJ36" s="10">
        <f t="shared" si="2"/>
        <v>0</v>
      </c>
      <c r="DK36" s="10">
        <f t="shared" si="3"/>
        <v>0</v>
      </c>
      <c r="DL36" s="10">
        <f t="shared" si="4"/>
        <v>0</v>
      </c>
      <c r="DM36" s="10">
        <f t="shared" si="5"/>
        <v>0</v>
      </c>
      <c r="DN36" s="10">
        <f t="shared" si="6"/>
        <v>0</v>
      </c>
      <c r="DO36" s="10">
        <f t="shared" si="7"/>
        <v>0</v>
      </c>
      <c r="DP36" s="10">
        <f t="shared" si="8"/>
        <v>0</v>
      </c>
      <c r="DQ36" s="10">
        <f t="shared" si="9"/>
        <v>0</v>
      </c>
      <c r="DR36" s="10">
        <f t="shared" si="10"/>
        <v>0</v>
      </c>
      <c r="DS36" s="10">
        <f t="shared" si="11"/>
        <v>2</v>
      </c>
      <c r="DT36" s="10">
        <f t="shared" si="12"/>
        <v>2</v>
      </c>
      <c r="DU36" s="10">
        <f t="shared" si="13"/>
        <v>4</v>
      </c>
      <c r="DV36" s="10">
        <f t="shared" si="14"/>
        <v>0</v>
      </c>
      <c r="DW36" s="10">
        <f t="shared" si="15"/>
        <v>0</v>
      </c>
      <c r="DX36" s="10">
        <f t="shared" si="16"/>
        <v>0</v>
      </c>
      <c r="DY36" s="10">
        <f t="shared" si="17"/>
        <v>0</v>
      </c>
      <c r="DZ36" s="10">
        <f t="shared" si="18"/>
        <v>0</v>
      </c>
      <c r="EA36" s="10">
        <f t="shared" si="19"/>
        <v>0</v>
      </c>
      <c r="EB36" s="10">
        <f t="shared" si="20"/>
        <v>0</v>
      </c>
      <c r="EC36" s="10">
        <f t="shared" si="21"/>
        <v>0</v>
      </c>
      <c r="ED36" s="43">
        <f>DH36*100/('кол-во часов'!B32*18)</f>
        <v>7.4074074074074074</v>
      </c>
      <c r="EE36" s="43">
        <f>DI36*100/('кол-во часов'!C32*18)</f>
        <v>7.4074074074074074</v>
      </c>
      <c r="EF36" s="43" t="e">
        <f>DJ36*100/('кол-во часов'!D32*17)</f>
        <v>#DIV/0!</v>
      </c>
      <c r="EG36" s="43" t="e">
        <f>DK36*100/('кол-во часов'!E32*18)</f>
        <v>#DIV/0!</v>
      </c>
      <c r="EH36" s="43" t="e">
        <f>DL36*100/('кол-во часов'!F32*18)</f>
        <v>#DIV/0!</v>
      </c>
      <c r="EI36" s="43">
        <f>DM36*100/('кол-во часов'!G32*18)</f>
        <v>0</v>
      </c>
      <c r="EJ36" s="43">
        <f>DN36*100/('кол-во часов'!H32*18)</f>
        <v>0</v>
      </c>
      <c r="EK36" s="43" t="e">
        <f>DO36*100/('кол-во часов'!I32*18)</f>
        <v>#DIV/0!</v>
      </c>
      <c r="EL36" s="43">
        <f>DP36*100/('кол-во часов'!J32*18)</f>
        <v>0</v>
      </c>
      <c r="EM36" s="43">
        <f>DQ36*100/('кол-во часов'!K32*18)</f>
        <v>0</v>
      </c>
      <c r="EN36" s="43">
        <f>DR36*100/('кол-во часов'!L32*18)</f>
        <v>0</v>
      </c>
      <c r="EO36" s="43">
        <f>DS36*100/('кол-во часов'!M32*18)</f>
        <v>5.5555555555555554</v>
      </c>
      <c r="EP36" s="43">
        <f>DT36*100/('кол-во часов'!N32*18)</f>
        <v>5.5555555555555554</v>
      </c>
      <c r="EQ36" s="43">
        <f>DU36*100/('кол-во часов'!O32*18)</f>
        <v>7.4074074074074074</v>
      </c>
      <c r="ER36" s="43" t="e">
        <f>DV36*100/('кол-во часов'!P32*18)</f>
        <v>#DIV/0!</v>
      </c>
      <c r="ES36" s="43" t="e">
        <f>DW36*100/('кол-во часов'!R32*18)</f>
        <v>#DIV/0!</v>
      </c>
      <c r="ET36" s="43">
        <f>DX36*100/('кол-во часов'!S32*18)</f>
        <v>0</v>
      </c>
      <c r="EU36" s="43">
        <f>DY36*100/('кол-во часов'!T32*18)</f>
        <v>0</v>
      </c>
      <c r="EV36" s="43">
        <f>DZ36*100/('кол-во часов'!U32*18)</f>
        <v>0</v>
      </c>
      <c r="EW36" s="43">
        <f>EA36*100/('кол-во часов'!V32*18)</f>
        <v>0</v>
      </c>
      <c r="EX36" s="43">
        <f>EB36*100/('кол-во часов'!W32*18)</f>
        <v>0</v>
      </c>
      <c r="EY36" s="43">
        <f>EC36*100/('кол-во часов'!X32*18)</f>
        <v>0</v>
      </c>
    </row>
    <row r="37" spans="1:155" ht="18" customHeight="1" x14ac:dyDescent="0.25">
      <c r="B37" s="4"/>
      <c r="D37" s="32" t="s">
        <v>51</v>
      </c>
      <c r="E37" s="16"/>
      <c r="F37" s="8"/>
      <c r="G37" s="8"/>
      <c r="H37" s="70" t="s">
        <v>7</v>
      </c>
      <c r="I37" s="8"/>
      <c r="J37" s="8"/>
      <c r="K37" s="8"/>
      <c r="L37" s="70" t="s">
        <v>5</v>
      </c>
      <c r="M37" s="8"/>
      <c r="N37" s="8"/>
      <c r="O37" s="8"/>
      <c r="P37" s="8"/>
      <c r="Q37" s="8"/>
      <c r="R37" s="70" t="s">
        <v>5</v>
      </c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70" t="s">
        <v>7</v>
      </c>
      <c r="AE37" s="15"/>
      <c r="AF37" s="8"/>
      <c r="AG37" s="8"/>
      <c r="AH37" s="8"/>
      <c r="AI37" s="8"/>
      <c r="AJ37" s="8"/>
      <c r="AK37" s="8"/>
      <c r="AL37" s="8"/>
      <c r="AM37" s="70" t="s">
        <v>1</v>
      </c>
      <c r="AN37" s="8"/>
      <c r="AO37" s="8"/>
      <c r="AP37" s="8"/>
      <c r="AQ37" s="8"/>
      <c r="AR37" s="8"/>
      <c r="AS37" s="8"/>
      <c r="AT37" s="8"/>
      <c r="AU37" s="70" t="s">
        <v>5</v>
      </c>
      <c r="AV37" s="8"/>
      <c r="AW37" s="8"/>
      <c r="AX37" s="8"/>
      <c r="AY37" s="8"/>
      <c r="AZ37" s="8"/>
      <c r="BA37" s="8"/>
      <c r="BB37" s="70" t="s">
        <v>7</v>
      </c>
      <c r="BC37" s="8"/>
      <c r="BD37" s="70" t="s">
        <v>39</v>
      </c>
      <c r="BE37" s="8"/>
      <c r="BF37" s="8"/>
      <c r="BG37" s="8"/>
      <c r="BH37" s="8"/>
      <c r="BI37" s="8"/>
      <c r="BJ37" s="70" t="s">
        <v>5</v>
      </c>
      <c r="BK37" s="8"/>
      <c r="BL37" s="70" t="s">
        <v>1</v>
      </c>
      <c r="BM37" s="8"/>
      <c r="BN37" s="8"/>
      <c r="BO37" s="8"/>
      <c r="BP37" s="8"/>
      <c r="BQ37" s="8"/>
      <c r="BR37" s="8"/>
      <c r="BS37" s="8"/>
      <c r="BT37" s="8"/>
      <c r="BU37" s="8"/>
      <c r="BV37" s="70" t="s">
        <v>7</v>
      </c>
      <c r="BW37" s="8"/>
      <c r="BX37" s="8"/>
      <c r="BY37" s="8"/>
      <c r="BZ37" s="8"/>
      <c r="CA37" s="8"/>
      <c r="CB37" s="8"/>
      <c r="CC37" s="8"/>
      <c r="CD37" s="70" t="s">
        <v>1</v>
      </c>
      <c r="CE37" s="8"/>
      <c r="CF37" s="8"/>
      <c r="CG37" s="70" t="s">
        <v>5</v>
      </c>
      <c r="CH37" s="8"/>
      <c r="CI37" s="8"/>
      <c r="CJ37" s="8"/>
      <c r="CK37" s="8"/>
      <c r="CL37" s="15"/>
      <c r="CM37" s="70" t="s">
        <v>39</v>
      </c>
      <c r="CN37" s="70" t="s">
        <v>7</v>
      </c>
      <c r="CO37" s="15"/>
      <c r="CP37" s="8"/>
      <c r="CQ37" s="8"/>
      <c r="CR37" s="8"/>
      <c r="CS37" s="8"/>
      <c r="CT37" s="115" t="s">
        <v>1</v>
      </c>
      <c r="CU37" s="8"/>
      <c r="CV37" s="8"/>
      <c r="CW37" s="8"/>
      <c r="CX37" s="70" t="s">
        <v>5</v>
      </c>
      <c r="CY37" s="8"/>
      <c r="CZ37" s="8"/>
      <c r="DA37" s="8"/>
      <c r="DB37" s="74" t="s">
        <v>42</v>
      </c>
      <c r="DC37" s="8"/>
      <c r="DD37" s="70" t="s">
        <v>5</v>
      </c>
      <c r="DE37" s="8"/>
      <c r="DF37" s="8"/>
      <c r="DG37" s="8"/>
      <c r="DH37" s="10">
        <f t="shared" si="0"/>
        <v>4</v>
      </c>
      <c r="DI37" s="13">
        <f t="shared" si="1"/>
        <v>7</v>
      </c>
      <c r="DJ37" s="10">
        <f t="shared" si="2"/>
        <v>0</v>
      </c>
      <c r="DK37" s="10">
        <f t="shared" si="3"/>
        <v>0</v>
      </c>
      <c r="DL37" s="10">
        <f t="shared" si="4"/>
        <v>0</v>
      </c>
      <c r="DM37" s="10">
        <f t="shared" si="5"/>
        <v>0</v>
      </c>
      <c r="DN37" s="10">
        <f t="shared" si="6"/>
        <v>0</v>
      </c>
      <c r="DO37" s="10">
        <f t="shared" si="7"/>
        <v>0</v>
      </c>
      <c r="DP37" s="10">
        <f t="shared" si="8"/>
        <v>0</v>
      </c>
      <c r="DQ37" s="10">
        <f t="shared" si="9"/>
        <v>0</v>
      </c>
      <c r="DR37" s="10">
        <f t="shared" si="10"/>
        <v>0</v>
      </c>
      <c r="DS37" s="10">
        <f t="shared" si="11"/>
        <v>2</v>
      </c>
      <c r="DT37" s="10">
        <f t="shared" si="12"/>
        <v>1</v>
      </c>
      <c r="DU37" s="10">
        <f t="shared" si="13"/>
        <v>5</v>
      </c>
      <c r="DV37" s="10">
        <f t="shared" si="14"/>
        <v>0</v>
      </c>
      <c r="DW37" s="10">
        <f t="shared" si="15"/>
        <v>0</v>
      </c>
      <c r="DX37" s="10">
        <f t="shared" si="16"/>
        <v>0</v>
      </c>
      <c r="DY37" s="10">
        <f t="shared" si="17"/>
        <v>0</v>
      </c>
      <c r="DZ37" s="10">
        <f t="shared" si="18"/>
        <v>0</v>
      </c>
      <c r="EA37" s="10">
        <f t="shared" si="19"/>
        <v>0</v>
      </c>
      <c r="EB37" s="10">
        <f t="shared" si="20"/>
        <v>0</v>
      </c>
      <c r="EC37" s="10">
        <f t="shared" si="21"/>
        <v>0</v>
      </c>
      <c r="ED37" s="43">
        <f>DH37*100/('кол-во часов'!B33*18)</f>
        <v>7.4074074074074074</v>
      </c>
      <c r="EE37" s="43">
        <f>DI37*100/('кол-во часов'!C33*18)</f>
        <v>6.4814814814814818</v>
      </c>
      <c r="EF37" s="43" t="e">
        <f>DJ37*100/('кол-во часов'!D33*17)</f>
        <v>#DIV/0!</v>
      </c>
      <c r="EG37" s="43" t="e">
        <f>DK37*100/('кол-во часов'!E33*18)</f>
        <v>#DIV/0!</v>
      </c>
      <c r="EH37" s="43" t="e">
        <f>DL37*100/('кол-во часов'!F33*18)</f>
        <v>#DIV/0!</v>
      </c>
      <c r="EI37" s="43">
        <f>DM37*100/('кол-во часов'!G33*18)</f>
        <v>0</v>
      </c>
      <c r="EJ37" s="43">
        <f>DN37*100/('кол-во часов'!H33*18)</f>
        <v>0</v>
      </c>
      <c r="EK37" s="43" t="e">
        <f>DO37*100/('кол-во часов'!I33*18)</f>
        <v>#DIV/0!</v>
      </c>
      <c r="EL37" s="43">
        <f>DP37*100/('кол-во часов'!J33*18)</f>
        <v>0</v>
      </c>
      <c r="EM37" s="43">
        <f>DQ37*100/('кол-во часов'!K33*18)</f>
        <v>0</v>
      </c>
      <c r="EN37" s="43">
        <f>DR37*100/('кол-во часов'!L33*18)</f>
        <v>0</v>
      </c>
      <c r="EO37" s="43">
        <f>DS37*100/('кол-во часов'!M33*18)</f>
        <v>3.7037037037037037</v>
      </c>
      <c r="EP37" s="43">
        <f>DT37*100/('кол-во часов'!N33*18)</f>
        <v>2.7777777777777777</v>
      </c>
      <c r="EQ37" s="43">
        <f>DU37*100/('кол-во часов'!O33*18)</f>
        <v>9.2592592592592595</v>
      </c>
      <c r="ER37" s="43" t="e">
        <f>DV37*100/('кол-во часов'!P33*18)</f>
        <v>#DIV/0!</v>
      </c>
      <c r="ES37" s="43" t="e">
        <f>DW37*100/('кол-во часов'!R33*18)</f>
        <v>#DIV/0!</v>
      </c>
      <c r="ET37" s="43" t="e">
        <f>DX37*100/('кол-во часов'!S33*18)</f>
        <v>#DIV/0!</v>
      </c>
      <c r="EU37" s="43">
        <f>DY37*100/('кол-во часов'!T33*18)</f>
        <v>0</v>
      </c>
      <c r="EV37" s="43" t="e">
        <f>DZ37*100/('кол-во часов'!U33*18)</f>
        <v>#DIV/0!</v>
      </c>
      <c r="EW37" s="43">
        <f>EA37*100/('кол-во часов'!V33*18)</f>
        <v>0</v>
      </c>
      <c r="EX37" s="43">
        <f>EB37*100/('кол-во часов'!W33*18)</f>
        <v>0</v>
      </c>
      <c r="EY37" s="43">
        <f>EC37*100/('кол-во часов'!X33*18)</f>
        <v>0</v>
      </c>
    </row>
    <row r="38" spans="1:155" ht="18" customHeight="1" x14ac:dyDescent="0.25">
      <c r="B38" s="4"/>
      <c r="D38" s="32" t="s">
        <v>52</v>
      </c>
      <c r="E38" s="16"/>
      <c r="F38" s="8"/>
      <c r="G38" s="8"/>
      <c r="H38" s="70" t="s">
        <v>7</v>
      </c>
      <c r="I38" s="8"/>
      <c r="J38" s="8"/>
      <c r="K38" s="70" t="s">
        <v>5</v>
      </c>
      <c r="L38" s="8"/>
      <c r="M38" s="8"/>
      <c r="N38" s="8"/>
      <c r="O38" s="70" t="s">
        <v>5</v>
      </c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70" t="s">
        <v>7</v>
      </c>
      <c r="AE38" s="8"/>
      <c r="AF38" s="8"/>
      <c r="AG38" s="70"/>
      <c r="AH38" s="70" t="s">
        <v>1</v>
      </c>
      <c r="AI38" s="8"/>
      <c r="AJ38" s="8"/>
      <c r="AK38" s="8"/>
      <c r="AL38" s="8"/>
      <c r="AM38" s="8"/>
      <c r="AN38" s="8"/>
      <c r="AO38" s="8"/>
      <c r="AP38" s="15"/>
      <c r="AQ38" s="8"/>
      <c r="AR38" s="8"/>
      <c r="AS38" s="8"/>
      <c r="AT38" s="8"/>
      <c r="AU38" s="70" t="s">
        <v>5</v>
      </c>
      <c r="AV38" s="8"/>
      <c r="AW38" s="8"/>
      <c r="AX38" s="8"/>
      <c r="AY38" s="8"/>
      <c r="AZ38" s="8"/>
      <c r="BA38" s="8"/>
      <c r="BB38" s="70" t="s">
        <v>7</v>
      </c>
      <c r="BC38" s="8"/>
      <c r="BD38" s="70" t="s">
        <v>5</v>
      </c>
      <c r="BE38" s="70" t="s">
        <v>1</v>
      </c>
      <c r="BF38" s="70" t="s">
        <v>39</v>
      </c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70" t="s">
        <v>7</v>
      </c>
      <c r="BW38" s="8"/>
      <c r="BX38" s="70" t="s">
        <v>1</v>
      </c>
      <c r="BY38" s="8"/>
      <c r="BZ38" s="8"/>
      <c r="CA38" s="8"/>
      <c r="CB38" s="8"/>
      <c r="CC38" s="8"/>
      <c r="CD38" s="8"/>
      <c r="CE38" s="8"/>
      <c r="CF38" s="70" t="s">
        <v>5</v>
      </c>
      <c r="CG38" s="8"/>
      <c r="CH38" s="8"/>
      <c r="CI38" s="8"/>
      <c r="CJ38" s="8"/>
      <c r="CK38" s="8"/>
      <c r="CL38" s="15"/>
      <c r="CM38" s="70" t="s">
        <v>39</v>
      </c>
      <c r="CN38" s="70" t="s">
        <v>7</v>
      </c>
      <c r="CO38" s="8"/>
      <c r="CP38" s="8"/>
      <c r="CQ38" s="70" t="s">
        <v>1</v>
      </c>
      <c r="CR38" s="8"/>
      <c r="CS38" s="8"/>
      <c r="CT38" s="116"/>
      <c r="CU38" s="8"/>
      <c r="CV38" s="70" t="s">
        <v>5</v>
      </c>
      <c r="CW38" s="8"/>
      <c r="CX38" s="8"/>
      <c r="CY38" s="8"/>
      <c r="CZ38" s="8"/>
      <c r="DA38" s="8"/>
      <c r="DB38" s="74" t="s">
        <v>42</v>
      </c>
      <c r="DC38" s="8"/>
      <c r="DD38" s="8"/>
      <c r="DE38" s="8"/>
      <c r="DF38" s="8"/>
      <c r="DG38" s="8"/>
      <c r="DH38" s="10">
        <f t="shared" si="0"/>
        <v>4</v>
      </c>
      <c r="DI38" s="13">
        <f t="shared" si="1"/>
        <v>6</v>
      </c>
      <c r="DJ38" s="10">
        <f t="shared" si="2"/>
        <v>0</v>
      </c>
      <c r="DK38" s="10">
        <f t="shared" si="3"/>
        <v>0</v>
      </c>
      <c r="DL38" s="10">
        <f t="shared" si="4"/>
        <v>0</v>
      </c>
      <c r="DM38" s="10">
        <f t="shared" si="5"/>
        <v>0</v>
      </c>
      <c r="DN38" s="10">
        <f t="shared" si="6"/>
        <v>0</v>
      </c>
      <c r="DO38" s="10">
        <f t="shared" si="7"/>
        <v>0</v>
      </c>
      <c r="DP38" s="10">
        <f t="shared" si="8"/>
        <v>0</v>
      </c>
      <c r="DQ38" s="10">
        <f t="shared" si="9"/>
        <v>0</v>
      </c>
      <c r="DR38" s="10">
        <f t="shared" si="10"/>
        <v>0</v>
      </c>
      <c r="DS38" s="10">
        <f t="shared" si="11"/>
        <v>2</v>
      </c>
      <c r="DT38" s="10">
        <f t="shared" si="12"/>
        <v>1</v>
      </c>
      <c r="DU38" s="10">
        <f t="shared" si="13"/>
        <v>5</v>
      </c>
      <c r="DV38" s="10">
        <f t="shared" si="14"/>
        <v>0</v>
      </c>
      <c r="DW38" s="10">
        <f t="shared" si="15"/>
        <v>0</v>
      </c>
      <c r="DX38" s="10">
        <f t="shared" si="16"/>
        <v>0</v>
      </c>
      <c r="DY38" s="10">
        <f t="shared" si="17"/>
        <v>0</v>
      </c>
      <c r="DZ38" s="10">
        <f t="shared" si="18"/>
        <v>0</v>
      </c>
      <c r="EA38" s="10">
        <f t="shared" si="19"/>
        <v>0</v>
      </c>
      <c r="EB38" s="10">
        <f t="shared" si="20"/>
        <v>0</v>
      </c>
      <c r="EC38" s="10">
        <f t="shared" si="21"/>
        <v>0</v>
      </c>
      <c r="ED38" s="43">
        <f>DH38*100/('кол-во часов'!B34*18)</f>
        <v>7.4074074074074074</v>
      </c>
      <c r="EE38" s="43">
        <f>DI38*100/('кол-во часов'!C34*18)</f>
        <v>5.5555555555555554</v>
      </c>
      <c r="EF38" s="43" t="e">
        <f>DJ38*100/('кол-во часов'!D34*17)</f>
        <v>#DIV/0!</v>
      </c>
      <c r="EG38" s="43" t="e">
        <f>DK38*100/('кол-во часов'!E34*18)</f>
        <v>#DIV/0!</v>
      </c>
      <c r="EH38" s="43" t="e">
        <f>DL38*100/('кол-во часов'!F34*18)</f>
        <v>#DIV/0!</v>
      </c>
      <c r="EI38" s="43">
        <f>DM38*100/('кол-во часов'!G34*18)</f>
        <v>0</v>
      </c>
      <c r="EJ38" s="43">
        <f>DN38*100/('кол-во часов'!H34*18)</f>
        <v>0</v>
      </c>
      <c r="EK38" s="43" t="e">
        <f>DO38*100/('кол-во часов'!I34*18)</f>
        <v>#DIV/0!</v>
      </c>
      <c r="EL38" s="43">
        <f>DP38*100/('кол-во часов'!J34*18)</f>
        <v>0</v>
      </c>
      <c r="EM38" s="43">
        <f>DQ38*100/('кол-во часов'!K34*18)</f>
        <v>0</v>
      </c>
      <c r="EN38" s="43">
        <f>DR38*100/('кол-во часов'!L34*18)</f>
        <v>0</v>
      </c>
      <c r="EO38" s="43">
        <f>DS38*100/('кол-во часов'!M34*18)</f>
        <v>3.7037037037037037</v>
      </c>
      <c r="EP38" s="43">
        <f>DT38*100/('кол-во часов'!N34*18)</f>
        <v>2.7777777777777777</v>
      </c>
      <c r="EQ38" s="43">
        <f>DU38*100/('кол-во часов'!O34*18)</f>
        <v>9.2592592592592595</v>
      </c>
      <c r="ER38" s="43" t="e">
        <f>DV38*100/('кол-во часов'!P34*18)</f>
        <v>#DIV/0!</v>
      </c>
      <c r="ES38" s="43" t="e">
        <f>DW38*100/('кол-во часов'!R34*18)</f>
        <v>#DIV/0!</v>
      </c>
      <c r="ET38" s="43" t="e">
        <f>DX38*100/('кол-во часов'!S34*18)</f>
        <v>#DIV/0!</v>
      </c>
      <c r="EU38" s="43">
        <f>DY38*100/('кол-во часов'!T34*18)</f>
        <v>0</v>
      </c>
      <c r="EV38" s="43" t="e">
        <f>DZ38*100/('кол-во часов'!U34*18)</f>
        <v>#DIV/0!</v>
      </c>
      <c r="EW38" s="43">
        <f>EA38*100/('кол-во часов'!V34*18)</f>
        <v>0</v>
      </c>
      <c r="EX38" s="43">
        <f>EB38*100/('кол-во часов'!W34*18)</f>
        <v>0</v>
      </c>
      <c r="EY38" s="43">
        <f>EC38*100/('кол-во часов'!X34*18)</f>
        <v>0</v>
      </c>
    </row>
    <row r="39" spans="1:155" ht="18" customHeight="1" x14ac:dyDescent="0.25">
      <c r="B39" s="4"/>
      <c r="D39" s="32" t="s">
        <v>53</v>
      </c>
      <c r="E39" s="16"/>
      <c r="F39" s="8"/>
      <c r="G39" s="8"/>
      <c r="H39" s="70" t="s">
        <v>7</v>
      </c>
      <c r="I39" s="8"/>
      <c r="J39" s="8"/>
      <c r="K39" s="8"/>
      <c r="L39" s="8"/>
      <c r="M39" s="8"/>
      <c r="N39" s="8"/>
      <c r="O39" s="70" t="s">
        <v>5</v>
      </c>
      <c r="P39" s="8"/>
      <c r="Q39" s="8"/>
      <c r="R39" s="8"/>
      <c r="S39" s="70" t="s">
        <v>5</v>
      </c>
      <c r="T39" s="8"/>
      <c r="U39" s="8"/>
      <c r="V39" s="8"/>
      <c r="W39" s="8"/>
      <c r="X39" s="8"/>
      <c r="Y39" s="8"/>
      <c r="Z39" s="8"/>
      <c r="AA39" s="70" t="s">
        <v>5</v>
      </c>
      <c r="AB39" s="8"/>
      <c r="AC39" s="8"/>
      <c r="AD39" s="70" t="s">
        <v>7</v>
      </c>
      <c r="AE39" s="8"/>
      <c r="AF39" s="8"/>
      <c r="AG39" s="8"/>
      <c r="AH39" s="8"/>
      <c r="AI39" s="8"/>
      <c r="AJ39" s="8"/>
      <c r="AK39" s="8"/>
      <c r="AL39" s="8"/>
      <c r="AM39" s="70" t="s">
        <v>1</v>
      </c>
      <c r="AN39" s="70" t="s">
        <v>5</v>
      </c>
      <c r="AO39" s="8"/>
      <c r="AP39" s="8"/>
      <c r="AQ39" s="8"/>
      <c r="AR39" s="8"/>
      <c r="AS39" s="8"/>
      <c r="AT39" s="8"/>
      <c r="AU39" s="8"/>
      <c r="AV39" s="8"/>
      <c r="AW39" s="8"/>
      <c r="AX39" s="70" t="s">
        <v>5</v>
      </c>
      <c r="AY39" s="8"/>
      <c r="AZ39" s="8"/>
      <c r="BA39" s="8"/>
      <c r="BB39" s="70" t="s">
        <v>7</v>
      </c>
      <c r="BC39" s="8"/>
      <c r="BD39" s="70" t="s">
        <v>39</v>
      </c>
      <c r="BE39" s="8"/>
      <c r="BF39" s="8"/>
      <c r="BG39" s="8"/>
      <c r="BH39" s="8"/>
      <c r="BI39" s="8"/>
      <c r="BJ39" s="8"/>
      <c r="BK39" s="8"/>
      <c r="BL39" s="55" t="s">
        <v>1</v>
      </c>
      <c r="BM39" s="8"/>
      <c r="BN39" s="8"/>
      <c r="BO39" s="8"/>
      <c r="BP39" s="8"/>
      <c r="BQ39" s="8"/>
      <c r="BR39" s="8"/>
      <c r="BS39" s="8"/>
      <c r="BT39" s="8"/>
      <c r="BU39" s="8"/>
      <c r="BV39" s="70" t="s">
        <v>7</v>
      </c>
      <c r="BW39" s="8"/>
      <c r="BX39" s="8"/>
      <c r="BY39" s="8"/>
      <c r="BZ39" s="8"/>
      <c r="CA39" s="8"/>
      <c r="CB39" s="8"/>
      <c r="CC39" s="8"/>
      <c r="CD39" s="55" t="s">
        <v>1</v>
      </c>
      <c r="CE39" s="8"/>
      <c r="CF39" s="8"/>
      <c r="CG39" s="8"/>
      <c r="CH39" s="8"/>
      <c r="CI39" s="8"/>
      <c r="CJ39" s="8"/>
      <c r="CK39" s="8"/>
      <c r="CL39" s="15"/>
      <c r="CM39" s="70" t="s">
        <v>39</v>
      </c>
      <c r="CN39" s="70" t="s">
        <v>7</v>
      </c>
      <c r="CO39" s="8"/>
      <c r="CP39" s="8"/>
      <c r="CQ39" s="8"/>
      <c r="CR39" s="8"/>
      <c r="CS39" s="8"/>
      <c r="CT39" s="115" t="s">
        <v>1</v>
      </c>
      <c r="CU39" s="8"/>
      <c r="CV39" s="8"/>
      <c r="CW39" s="70" t="s">
        <v>5</v>
      </c>
      <c r="CX39" s="8"/>
      <c r="CY39" s="8"/>
      <c r="CZ39" s="8"/>
      <c r="DA39" s="8"/>
      <c r="DB39" s="74" t="s">
        <v>42</v>
      </c>
      <c r="DC39" s="70" t="s">
        <v>5</v>
      </c>
      <c r="DD39" s="8"/>
      <c r="DE39" s="8"/>
      <c r="DF39" s="8"/>
      <c r="DG39" s="8"/>
      <c r="DH39" s="10">
        <f t="shared" si="0"/>
        <v>4</v>
      </c>
      <c r="DI39" s="13">
        <f t="shared" si="1"/>
        <v>7</v>
      </c>
      <c r="DJ39" s="10">
        <f t="shared" si="2"/>
        <v>0</v>
      </c>
      <c r="DK39" s="10">
        <f t="shared" si="3"/>
        <v>0</v>
      </c>
      <c r="DL39" s="10">
        <f t="shared" si="4"/>
        <v>0</v>
      </c>
      <c r="DM39" s="10">
        <f t="shared" si="5"/>
        <v>0</v>
      </c>
      <c r="DN39" s="10">
        <f t="shared" si="6"/>
        <v>0</v>
      </c>
      <c r="DO39" s="10">
        <f t="shared" si="7"/>
        <v>0</v>
      </c>
      <c r="DP39" s="10">
        <f t="shared" si="8"/>
        <v>0</v>
      </c>
      <c r="DQ39" s="10">
        <f t="shared" si="9"/>
        <v>0</v>
      </c>
      <c r="DR39" s="10">
        <f t="shared" si="10"/>
        <v>0</v>
      </c>
      <c r="DS39" s="10">
        <f t="shared" si="11"/>
        <v>2</v>
      </c>
      <c r="DT39" s="10">
        <f t="shared" si="12"/>
        <v>1</v>
      </c>
      <c r="DU39" s="10">
        <f t="shared" si="13"/>
        <v>5</v>
      </c>
      <c r="DV39" s="10">
        <f t="shared" si="14"/>
        <v>0</v>
      </c>
      <c r="DW39" s="10">
        <f t="shared" si="15"/>
        <v>0</v>
      </c>
      <c r="DX39" s="10">
        <f t="shared" si="16"/>
        <v>0</v>
      </c>
      <c r="DY39" s="10">
        <f t="shared" si="17"/>
        <v>0</v>
      </c>
      <c r="DZ39" s="10">
        <f t="shared" si="18"/>
        <v>0</v>
      </c>
      <c r="EA39" s="10">
        <f t="shared" si="19"/>
        <v>0</v>
      </c>
      <c r="EB39" s="10">
        <f t="shared" si="20"/>
        <v>0</v>
      </c>
      <c r="EC39" s="10">
        <f t="shared" si="21"/>
        <v>0</v>
      </c>
      <c r="ED39" s="43">
        <f>DH39*100/('кол-во часов'!B35*18)</f>
        <v>7.4074074074074074</v>
      </c>
      <c r="EE39" s="43">
        <f>DI39*100/('кол-во часов'!C35*18)</f>
        <v>6.4814814814814818</v>
      </c>
      <c r="EF39" s="43" t="e">
        <f>DJ39*100/('кол-во часов'!D35*17)</f>
        <v>#DIV/0!</v>
      </c>
      <c r="EG39" s="43" t="e">
        <f>DK39*100/('кол-во часов'!E35*18)</f>
        <v>#DIV/0!</v>
      </c>
      <c r="EH39" s="43" t="e">
        <f>DL39*100/('кол-во часов'!F35*18)</f>
        <v>#DIV/0!</v>
      </c>
      <c r="EI39" s="43">
        <f>DM39*100/('кол-во часов'!G35*18)</f>
        <v>0</v>
      </c>
      <c r="EJ39" s="43">
        <f>DN39*100/('кол-во часов'!H35*18)</f>
        <v>0</v>
      </c>
      <c r="EK39" s="43" t="e">
        <f>DO39*100/('кол-во часов'!I35*18)</f>
        <v>#DIV/0!</v>
      </c>
      <c r="EL39" s="43">
        <f>DP39*100/('кол-во часов'!J35*18)</f>
        <v>0</v>
      </c>
      <c r="EM39" s="43">
        <f>DQ39*100/('кол-во часов'!K35*18)</f>
        <v>0</v>
      </c>
      <c r="EN39" s="43">
        <f>DR39*100/('кол-во часов'!L35*18)</f>
        <v>0</v>
      </c>
      <c r="EO39" s="43">
        <f>DS39*100/('кол-во часов'!M35*18)</f>
        <v>3.7037037037037037</v>
      </c>
      <c r="EP39" s="43">
        <f>DT39*100/('кол-во часов'!N35*18)</f>
        <v>2.7777777777777777</v>
      </c>
      <c r="EQ39" s="43">
        <f>DU39*100/('кол-во часов'!O35*18)</f>
        <v>9.2592592592592595</v>
      </c>
      <c r="ER39" s="43" t="e">
        <f>DV39*100/('кол-во часов'!P35*18)</f>
        <v>#DIV/0!</v>
      </c>
      <c r="ES39" s="43" t="e">
        <f>DW39*100/('кол-во часов'!R35*18)</f>
        <v>#DIV/0!</v>
      </c>
      <c r="ET39" s="43" t="e">
        <f>DX39*100/('кол-во часов'!S35*18)</f>
        <v>#DIV/0!</v>
      </c>
      <c r="EU39" s="43">
        <f>DY39*100/('кол-во часов'!T35*18)</f>
        <v>0</v>
      </c>
      <c r="EV39" s="43" t="e">
        <f>DZ39*100/('кол-во часов'!U35*18)</f>
        <v>#DIV/0!</v>
      </c>
      <c r="EW39" s="43">
        <f>EA39*100/('кол-во часов'!V35*18)</f>
        <v>0</v>
      </c>
      <c r="EX39" s="43">
        <f>EB39*100/('кол-во часов'!W35*18)</f>
        <v>0</v>
      </c>
      <c r="EY39" s="43">
        <f>EC39*100/('кол-во часов'!X35*18)</f>
        <v>0</v>
      </c>
    </row>
    <row r="40" spans="1:155" ht="18" customHeight="1" x14ac:dyDescent="0.25">
      <c r="B40" s="4"/>
      <c r="D40" s="32" t="s">
        <v>81</v>
      </c>
      <c r="E40" s="16"/>
      <c r="F40" s="8"/>
      <c r="G40" s="8"/>
      <c r="H40" s="70" t="s">
        <v>7</v>
      </c>
      <c r="I40" s="8"/>
      <c r="J40" s="8"/>
      <c r="K40" s="8"/>
      <c r="L40" s="8"/>
      <c r="M40" s="8"/>
      <c r="N40" s="8"/>
      <c r="O40" s="8"/>
      <c r="P40" s="8"/>
      <c r="Q40" s="8"/>
      <c r="R40" s="70" t="s">
        <v>5</v>
      </c>
      <c r="S40" s="70" t="s">
        <v>5</v>
      </c>
      <c r="T40" s="8"/>
      <c r="U40" s="8"/>
      <c r="V40" s="8"/>
      <c r="W40" s="8"/>
      <c r="X40" s="8"/>
      <c r="Y40" s="8"/>
      <c r="Z40" s="8"/>
      <c r="AA40" s="8"/>
      <c r="AB40" s="70" t="s">
        <v>5</v>
      </c>
      <c r="AC40" s="8"/>
      <c r="AD40" s="70" t="s">
        <v>7</v>
      </c>
      <c r="AE40" s="8"/>
      <c r="AF40" s="8"/>
      <c r="AG40" s="8"/>
      <c r="AH40" s="8"/>
      <c r="AI40" s="8"/>
      <c r="AJ40" s="8"/>
      <c r="AK40" s="8"/>
      <c r="AL40" s="8"/>
      <c r="AM40" s="70" t="s">
        <v>1</v>
      </c>
      <c r="AN40" s="70" t="s">
        <v>5</v>
      </c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70" t="s">
        <v>5</v>
      </c>
      <c r="BA40" s="8"/>
      <c r="BB40" s="70" t="s">
        <v>7</v>
      </c>
      <c r="BC40" s="8"/>
      <c r="BD40" s="70" t="s">
        <v>39</v>
      </c>
      <c r="BE40" s="8"/>
      <c r="BF40" s="8"/>
      <c r="BG40" s="8"/>
      <c r="BH40" s="8"/>
      <c r="BI40" s="8"/>
      <c r="BJ40" s="8"/>
      <c r="BK40" s="8"/>
      <c r="BL40" s="55" t="s">
        <v>1</v>
      </c>
      <c r="BM40" s="8"/>
      <c r="BN40" s="8"/>
      <c r="BO40" s="8"/>
      <c r="BP40" s="8"/>
      <c r="BQ40" s="8"/>
      <c r="BR40" s="8"/>
      <c r="BS40" s="8"/>
      <c r="BT40" s="8"/>
      <c r="BU40" s="8"/>
      <c r="BV40" s="70" t="s">
        <v>7</v>
      </c>
      <c r="BW40" s="8"/>
      <c r="BX40" s="8"/>
      <c r="BY40" s="8"/>
      <c r="BZ40" s="58"/>
      <c r="CA40" s="8"/>
      <c r="CB40" s="8"/>
      <c r="CC40" s="8"/>
      <c r="CD40" s="55" t="s">
        <v>1</v>
      </c>
      <c r="CE40" s="8"/>
      <c r="CF40" s="8"/>
      <c r="CG40" s="8"/>
      <c r="CH40" s="8"/>
      <c r="CI40" s="8"/>
      <c r="CJ40" s="8"/>
      <c r="CK40" s="8"/>
      <c r="CL40" s="15"/>
      <c r="CM40" s="70" t="s">
        <v>39</v>
      </c>
      <c r="CN40" s="70" t="s">
        <v>7</v>
      </c>
      <c r="CO40" s="8"/>
      <c r="CP40" s="8"/>
      <c r="CQ40" s="8"/>
      <c r="CR40" s="8"/>
      <c r="CS40" s="8"/>
      <c r="CT40" s="115" t="s">
        <v>1</v>
      </c>
      <c r="CU40" s="8"/>
      <c r="CV40" s="8"/>
      <c r="CW40" s="70" t="s">
        <v>5</v>
      </c>
      <c r="CX40" s="8"/>
      <c r="CY40" s="8"/>
      <c r="CZ40" s="8"/>
      <c r="DA40" s="8"/>
      <c r="DB40" s="74" t="s">
        <v>42</v>
      </c>
      <c r="DC40" s="70" t="s">
        <v>5</v>
      </c>
      <c r="DD40" s="8"/>
      <c r="DE40" s="8"/>
      <c r="DF40" s="8"/>
      <c r="DG40" s="8"/>
      <c r="DH40" s="10">
        <f t="shared" si="0"/>
        <v>4</v>
      </c>
      <c r="DI40" s="13">
        <f t="shared" si="1"/>
        <v>7</v>
      </c>
      <c r="DJ40" s="10">
        <f t="shared" si="2"/>
        <v>0</v>
      </c>
      <c r="DK40" s="10">
        <f t="shared" si="3"/>
        <v>0</v>
      </c>
      <c r="DL40" s="10">
        <f t="shared" si="4"/>
        <v>0</v>
      </c>
      <c r="DM40" s="10">
        <f t="shared" si="5"/>
        <v>0</v>
      </c>
      <c r="DN40" s="10">
        <f t="shared" si="6"/>
        <v>0</v>
      </c>
      <c r="DO40" s="10">
        <f t="shared" si="7"/>
        <v>0</v>
      </c>
      <c r="DP40" s="10">
        <f t="shared" si="8"/>
        <v>0</v>
      </c>
      <c r="DQ40" s="10">
        <f t="shared" si="9"/>
        <v>0</v>
      </c>
      <c r="DR40" s="10">
        <f t="shared" si="10"/>
        <v>0</v>
      </c>
      <c r="DS40" s="10">
        <f t="shared" si="11"/>
        <v>2</v>
      </c>
      <c r="DT40" s="10">
        <f t="shared" si="12"/>
        <v>1</v>
      </c>
      <c r="DU40" s="10">
        <f t="shared" si="13"/>
        <v>5</v>
      </c>
      <c r="DV40" s="10">
        <f t="shared" si="14"/>
        <v>0</v>
      </c>
      <c r="DW40" s="10">
        <f t="shared" si="15"/>
        <v>0</v>
      </c>
      <c r="DX40" s="10">
        <f t="shared" si="16"/>
        <v>0</v>
      </c>
      <c r="DY40" s="10">
        <f t="shared" si="17"/>
        <v>0</v>
      </c>
      <c r="DZ40" s="10">
        <f t="shared" si="18"/>
        <v>0</v>
      </c>
      <c r="EA40" s="10">
        <f t="shared" si="19"/>
        <v>0</v>
      </c>
      <c r="EB40" s="10">
        <f t="shared" si="20"/>
        <v>0</v>
      </c>
      <c r="EC40" s="10">
        <f t="shared" si="21"/>
        <v>0</v>
      </c>
      <c r="ED40" s="43">
        <f>DH40*100/('кол-во часов'!B36*18)</f>
        <v>7.4074074074074074</v>
      </c>
      <c r="EE40" s="43">
        <f>DI40*100/('кол-во часов'!C36*18)</f>
        <v>6.4814814814814818</v>
      </c>
      <c r="EF40" s="43" t="e">
        <f>DJ40*100/('кол-во часов'!D36*17)</f>
        <v>#DIV/0!</v>
      </c>
      <c r="EG40" s="43" t="e">
        <f>DK40*100/('кол-во часов'!E36*18)</f>
        <v>#DIV/0!</v>
      </c>
      <c r="EH40" s="43" t="e">
        <f>DL40*100/('кол-во часов'!F36*18)</f>
        <v>#DIV/0!</v>
      </c>
      <c r="EI40" s="43">
        <f>DM40*100/('кол-во часов'!G36*18)</f>
        <v>0</v>
      </c>
      <c r="EJ40" s="43">
        <f>DN40*100/('кол-во часов'!H36*18)</f>
        <v>0</v>
      </c>
      <c r="EK40" s="43" t="e">
        <f>DO40*100/('кол-во часов'!I36*18)</f>
        <v>#DIV/0!</v>
      </c>
      <c r="EL40" s="43">
        <f>DP40*100/('кол-во часов'!J36*18)</f>
        <v>0</v>
      </c>
      <c r="EM40" s="43">
        <f>DQ40*100/('кол-во часов'!K36*18)</f>
        <v>0</v>
      </c>
      <c r="EN40" s="43">
        <f>DR40*100/('кол-во часов'!L36*18)</f>
        <v>0</v>
      </c>
      <c r="EO40" s="43">
        <f>DS40*100/('кол-во часов'!M36*18)</f>
        <v>3.7037037037037037</v>
      </c>
      <c r="EP40" s="43">
        <f>DT40*100/('кол-во часов'!N36*18)</f>
        <v>2.7777777777777777</v>
      </c>
      <c r="EQ40" s="43">
        <f>DU40*100/('кол-во часов'!O36*18)</f>
        <v>9.2592592592592595</v>
      </c>
      <c r="ER40" s="43" t="e">
        <f>DV40*100/('кол-во часов'!P36*18)</f>
        <v>#DIV/0!</v>
      </c>
      <c r="ES40" s="43" t="e">
        <f>DW40*100/('кол-во часов'!R36*18)</f>
        <v>#DIV/0!</v>
      </c>
      <c r="ET40" s="43" t="e">
        <f>DX40*100/('кол-во часов'!S36*18)</f>
        <v>#DIV/0!</v>
      </c>
      <c r="EU40" s="43">
        <f>DY40*100/('кол-во часов'!T36*18)</f>
        <v>0</v>
      </c>
      <c r="EV40" s="43" t="e">
        <f>DZ40*100/('кол-во часов'!U36*18)</f>
        <v>#DIV/0!</v>
      </c>
      <c r="EW40" s="43">
        <f>EA40*100/('кол-во часов'!V36*18)</f>
        <v>0</v>
      </c>
      <c r="EX40" s="43">
        <f>EB40*100/('кол-во часов'!W36*18)</f>
        <v>0</v>
      </c>
      <c r="EY40" s="43">
        <f>EC40*100/('кол-во часов'!X36*18)</f>
        <v>0</v>
      </c>
    </row>
    <row r="41" spans="1:155" ht="17.399999999999999" customHeight="1" x14ac:dyDescent="0.3">
      <c r="A41" s="1"/>
      <c r="B41" s="7"/>
      <c r="D41" s="32" t="s">
        <v>54</v>
      </c>
      <c r="E41" s="16"/>
      <c r="F41" s="8"/>
      <c r="G41" s="8"/>
      <c r="H41" s="8"/>
      <c r="I41" s="70" t="s">
        <v>1</v>
      </c>
      <c r="J41" s="8"/>
      <c r="K41" s="8"/>
      <c r="L41" s="8"/>
      <c r="M41" s="8"/>
      <c r="N41" s="8"/>
      <c r="O41" s="8"/>
      <c r="P41" s="8"/>
      <c r="Q41" s="8"/>
      <c r="R41" s="70" t="s">
        <v>7</v>
      </c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70" t="s">
        <v>5</v>
      </c>
      <c r="AH41" s="8"/>
      <c r="AI41" s="8"/>
      <c r="AJ41" s="8"/>
      <c r="AK41" s="8"/>
      <c r="AL41" s="8"/>
      <c r="AM41" s="70"/>
      <c r="AN41" s="8"/>
      <c r="AO41" s="8"/>
      <c r="AP41" s="70" t="s">
        <v>7</v>
      </c>
      <c r="AQ41" s="8"/>
      <c r="AR41" s="8"/>
      <c r="AS41" s="8"/>
      <c r="AT41" s="70" t="s">
        <v>39</v>
      </c>
      <c r="AU41" s="8"/>
      <c r="AV41" s="8"/>
      <c r="AW41" s="8"/>
      <c r="AX41" s="8"/>
      <c r="AY41" s="8"/>
      <c r="AZ41" s="8"/>
      <c r="BA41" s="8"/>
      <c r="BB41" s="70" t="s">
        <v>1</v>
      </c>
      <c r="BC41" s="8"/>
      <c r="BD41" s="8"/>
      <c r="BE41" s="8"/>
      <c r="BF41" s="8"/>
      <c r="BG41" s="8"/>
      <c r="BH41" s="8"/>
      <c r="BI41" s="8"/>
      <c r="BJ41" s="8"/>
      <c r="BK41" s="8"/>
      <c r="BL41" s="55"/>
      <c r="BM41" s="70" t="s">
        <v>5</v>
      </c>
      <c r="BN41" s="8"/>
      <c r="BO41" s="8"/>
      <c r="BP41" s="8"/>
      <c r="BQ41" s="8"/>
      <c r="BR41" s="8"/>
      <c r="BS41" s="8"/>
      <c r="BT41" s="8"/>
      <c r="BU41" s="70" t="s">
        <v>5</v>
      </c>
      <c r="BV41" s="8"/>
      <c r="BW41" s="8"/>
      <c r="BX41" s="8"/>
      <c r="BY41" s="8"/>
      <c r="BZ41" s="70" t="s">
        <v>7</v>
      </c>
      <c r="CA41" s="8"/>
      <c r="CB41" s="8"/>
      <c r="CC41" s="70" t="s">
        <v>5</v>
      </c>
      <c r="CD41" s="8"/>
      <c r="CE41" s="63" t="s">
        <v>5</v>
      </c>
      <c r="CF41" s="58"/>
      <c r="CG41" s="8"/>
      <c r="CH41" s="53" t="s">
        <v>1</v>
      </c>
      <c r="CI41" s="8"/>
      <c r="CJ41" s="74" t="s">
        <v>42</v>
      </c>
      <c r="CK41" s="107" t="s">
        <v>97</v>
      </c>
      <c r="CL41" s="15"/>
      <c r="CM41" s="8"/>
      <c r="CN41" s="104" t="s">
        <v>97</v>
      </c>
      <c r="CO41" s="8"/>
      <c r="CP41" s="8"/>
      <c r="CQ41" s="8"/>
      <c r="CR41" s="8"/>
      <c r="CS41" s="70" t="s">
        <v>7</v>
      </c>
      <c r="CT41" s="8"/>
      <c r="CU41" s="8"/>
      <c r="CV41" s="70"/>
      <c r="CW41" s="70" t="s">
        <v>39</v>
      </c>
      <c r="CX41" s="8"/>
      <c r="CY41" s="8"/>
      <c r="CZ41" s="8"/>
      <c r="DA41" s="70" t="s">
        <v>5</v>
      </c>
      <c r="DB41" s="8"/>
      <c r="DC41" s="8"/>
      <c r="DD41" s="71" t="s">
        <v>28</v>
      </c>
      <c r="DE41" s="70" t="s">
        <v>5</v>
      </c>
      <c r="DF41" s="8"/>
      <c r="DG41" s="8"/>
      <c r="DH41" s="10">
        <f t="shared" si="0"/>
        <v>3</v>
      </c>
      <c r="DI41" s="13">
        <f t="shared" si="1"/>
        <v>7</v>
      </c>
      <c r="DJ41" s="10">
        <f t="shared" si="2"/>
        <v>0</v>
      </c>
      <c r="DK41" s="10">
        <f t="shared" si="3"/>
        <v>0</v>
      </c>
      <c r="DL41" s="10">
        <f t="shared" si="4"/>
        <v>0</v>
      </c>
      <c r="DM41" s="10">
        <f t="shared" si="5"/>
        <v>0</v>
      </c>
      <c r="DN41" s="10">
        <f t="shared" si="6"/>
        <v>1</v>
      </c>
      <c r="DO41" s="10">
        <f t="shared" si="7"/>
        <v>0</v>
      </c>
      <c r="DP41" s="10">
        <f t="shared" si="8"/>
        <v>0</v>
      </c>
      <c r="DQ41" s="10">
        <f t="shared" si="9"/>
        <v>0</v>
      </c>
      <c r="DR41" s="10">
        <f t="shared" si="10"/>
        <v>0</v>
      </c>
      <c r="DS41" s="10">
        <f t="shared" si="11"/>
        <v>2</v>
      </c>
      <c r="DT41" s="10">
        <f t="shared" si="12"/>
        <v>1</v>
      </c>
      <c r="DU41" s="10">
        <f t="shared" si="13"/>
        <v>4</v>
      </c>
      <c r="DV41" s="10">
        <f t="shared" si="14"/>
        <v>0</v>
      </c>
      <c r="DW41" s="10">
        <f t="shared" si="15"/>
        <v>0</v>
      </c>
      <c r="DX41" s="10">
        <f t="shared" si="16"/>
        <v>0</v>
      </c>
      <c r="DY41" s="10">
        <f t="shared" si="17"/>
        <v>0</v>
      </c>
      <c r="DZ41" s="10">
        <f t="shared" si="18"/>
        <v>0</v>
      </c>
      <c r="EA41" s="10">
        <f t="shared" si="19"/>
        <v>0</v>
      </c>
      <c r="EB41" s="10">
        <f t="shared" si="20"/>
        <v>0</v>
      </c>
      <c r="EC41" s="10">
        <f t="shared" si="21"/>
        <v>0</v>
      </c>
      <c r="ED41" s="43">
        <f>DH41*100/('кол-во часов'!B37*18)</f>
        <v>8.3333333333333339</v>
      </c>
      <c r="EE41" s="43">
        <f>DI41*100/('кол-во часов'!C37*18)</f>
        <v>4.8611111111111107</v>
      </c>
      <c r="EF41" s="43" t="e">
        <f>DJ41*100/('кол-во часов'!D37*17)</f>
        <v>#DIV/0!</v>
      </c>
      <c r="EG41" s="43" t="e">
        <f>DK41*100/('кол-во часов'!E37*18)</f>
        <v>#DIV/0!</v>
      </c>
      <c r="EH41" s="43" t="e">
        <f>DL41*100/('кол-во часов'!F37*18)</f>
        <v>#DIV/0!</v>
      </c>
      <c r="EI41" s="43">
        <f>DM41*100/('кол-во часов'!G37*18)</f>
        <v>0</v>
      </c>
      <c r="EJ41" s="43">
        <f>DN41*100/('кол-во часов'!H37*18)</f>
        <v>5.5555555555555554</v>
      </c>
      <c r="EK41" s="43" t="e">
        <f>DO41*100/('кол-во часов'!I37*18)</f>
        <v>#DIV/0!</v>
      </c>
      <c r="EL41" s="43">
        <f>DP41*100/('кол-во часов'!J37*18)</f>
        <v>0</v>
      </c>
      <c r="EM41" s="43">
        <f>DQ41*100/('кол-во часов'!K37*18)</f>
        <v>0</v>
      </c>
      <c r="EN41" s="43">
        <f>DR41*100/('кол-во часов'!L37*18)</f>
        <v>0</v>
      </c>
      <c r="EO41" s="43">
        <f>DS41*100/('кол-во часов'!M37*18)</f>
        <v>5.5555555555555554</v>
      </c>
      <c r="EP41" s="43">
        <f>DT41*100/('кол-во часов'!M40*18)</f>
        <v>2.7777777777777777</v>
      </c>
      <c r="EQ41" s="43">
        <f>DU41*100/('кол-во часов'!O37*18)</f>
        <v>7.4074074074074074</v>
      </c>
      <c r="ER41" s="43" t="e">
        <f>DV41*100/('кол-во часов'!P37*18)</f>
        <v>#DIV/0!</v>
      </c>
      <c r="ES41" s="43" t="e">
        <f>DW41*100/('кол-во часов'!R37*18)</f>
        <v>#DIV/0!</v>
      </c>
      <c r="ET41" s="43" t="e">
        <f>DX41*100/('кол-во часов'!S37*18)</f>
        <v>#DIV/0!</v>
      </c>
      <c r="EU41" s="43">
        <f>DY41*100/('кол-во часов'!T37*18)</f>
        <v>0</v>
      </c>
      <c r="EV41" s="43" t="e">
        <f>DZ41*100/('кол-во часов'!U37*18)</f>
        <v>#DIV/0!</v>
      </c>
      <c r="EW41" s="43">
        <f>EA41*100/('кол-во часов'!V37*18)</f>
        <v>0</v>
      </c>
      <c r="EX41" s="43" t="e">
        <f>EB41*100/('кол-во часов'!W37*18)</f>
        <v>#DIV/0!</v>
      </c>
      <c r="EY41" s="43">
        <f>EC41*100/('кол-во часов'!X37*18)</f>
        <v>0</v>
      </c>
    </row>
    <row r="42" spans="1:155" ht="18" customHeight="1" x14ac:dyDescent="0.3">
      <c r="B42" s="7"/>
      <c r="D42" s="32" t="s">
        <v>72</v>
      </c>
      <c r="E42" s="16"/>
      <c r="F42" s="8"/>
      <c r="G42" s="8"/>
      <c r="H42" s="8"/>
      <c r="I42" s="70" t="s">
        <v>5</v>
      </c>
      <c r="J42" s="70" t="s">
        <v>1</v>
      </c>
      <c r="K42" s="8"/>
      <c r="L42" s="8"/>
      <c r="M42" s="8"/>
      <c r="N42" s="8"/>
      <c r="O42" s="8"/>
      <c r="P42" s="8"/>
      <c r="Q42" s="70" t="s">
        <v>5</v>
      </c>
      <c r="R42" s="70" t="s">
        <v>7</v>
      </c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70" t="s">
        <v>5</v>
      </c>
      <c r="AK42" s="8"/>
      <c r="AL42" s="8"/>
      <c r="AM42" s="8"/>
      <c r="AN42" s="8"/>
      <c r="AO42" s="8"/>
      <c r="AP42" s="70" t="s">
        <v>7</v>
      </c>
      <c r="AQ42" s="8"/>
      <c r="AR42" s="8"/>
      <c r="AS42" s="8"/>
      <c r="AT42" s="70" t="s">
        <v>39</v>
      </c>
      <c r="AU42" s="8"/>
      <c r="AV42" s="8"/>
      <c r="AW42" s="8"/>
      <c r="AX42" s="8"/>
      <c r="AY42" s="8"/>
      <c r="AZ42" s="8"/>
      <c r="BA42" s="8"/>
      <c r="BB42" s="8"/>
      <c r="BC42" s="70" t="s">
        <v>1</v>
      </c>
      <c r="BD42" s="8"/>
      <c r="BE42" s="8"/>
      <c r="BF42" s="8"/>
      <c r="BG42" s="8"/>
      <c r="BH42" s="8"/>
      <c r="BI42" s="8"/>
      <c r="BJ42" s="8"/>
      <c r="BK42" s="8"/>
      <c r="BL42" s="14"/>
      <c r="BM42" s="8"/>
      <c r="BN42" s="8"/>
      <c r="BO42" s="8"/>
      <c r="BP42" s="8"/>
      <c r="BQ42" s="8"/>
      <c r="BR42" s="8"/>
      <c r="BS42" s="70" t="s">
        <v>5</v>
      </c>
      <c r="BT42" s="8"/>
      <c r="BU42" s="8"/>
      <c r="BV42" s="8"/>
      <c r="BW42" s="8"/>
      <c r="BX42" s="8"/>
      <c r="BY42" s="8"/>
      <c r="BZ42" s="70" t="s">
        <v>7</v>
      </c>
      <c r="CA42" s="8"/>
      <c r="CB42" s="8"/>
      <c r="CC42" s="8"/>
      <c r="CD42" s="8"/>
      <c r="CE42" s="54" t="s">
        <v>5</v>
      </c>
      <c r="CF42" s="58"/>
      <c r="CG42" s="8"/>
      <c r="CH42" s="62" t="s">
        <v>1</v>
      </c>
      <c r="CI42" s="8"/>
      <c r="CJ42" s="74" t="s">
        <v>42</v>
      </c>
      <c r="CK42" s="104" t="s">
        <v>97</v>
      </c>
      <c r="CL42" s="8"/>
      <c r="CM42" s="8"/>
      <c r="CN42" s="107" t="s">
        <v>97</v>
      </c>
      <c r="CO42" s="8"/>
      <c r="CP42" s="8"/>
      <c r="CQ42" s="8"/>
      <c r="CR42" s="70"/>
      <c r="CS42" s="70" t="s">
        <v>7</v>
      </c>
      <c r="CT42" s="8"/>
      <c r="CU42" s="8"/>
      <c r="CV42" s="8"/>
      <c r="CW42" s="70" t="s">
        <v>39</v>
      </c>
      <c r="CX42" s="70" t="s">
        <v>5</v>
      </c>
      <c r="CY42" s="8"/>
      <c r="CZ42" s="8"/>
      <c r="DA42" s="8"/>
      <c r="DB42" s="8"/>
      <c r="DC42" s="8"/>
      <c r="DD42" s="71" t="s">
        <v>28</v>
      </c>
      <c r="DE42" s="8"/>
      <c r="DF42" s="8"/>
      <c r="DG42" s="8"/>
      <c r="DH42" s="10">
        <f t="shared" si="0"/>
        <v>3</v>
      </c>
      <c r="DI42" s="13">
        <f t="shared" si="1"/>
        <v>6</v>
      </c>
      <c r="DJ42" s="10">
        <f t="shared" si="2"/>
        <v>0</v>
      </c>
      <c r="DK42" s="10">
        <f t="shared" si="3"/>
        <v>0</v>
      </c>
      <c r="DL42" s="10">
        <f t="shared" si="4"/>
        <v>0</v>
      </c>
      <c r="DM42" s="10">
        <f t="shared" si="5"/>
        <v>0</v>
      </c>
      <c r="DN42" s="10">
        <f t="shared" si="6"/>
        <v>1</v>
      </c>
      <c r="DO42" s="10">
        <f t="shared" si="7"/>
        <v>0</v>
      </c>
      <c r="DP42" s="10">
        <f t="shared" si="8"/>
        <v>0</v>
      </c>
      <c r="DQ42" s="10">
        <f t="shared" si="9"/>
        <v>0</v>
      </c>
      <c r="DR42" s="10">
        <f t="shared" si="10"/>
        <v>0</v>
      </c>
      <c r="DS42" s="10">
        <f t="shared" si="11"/>
        <v>2</v>
      </c>
      <c r="DT42" s="10">
        <f t="shared" si="12"/>
        <v>1</v>
      </c>
      <c r="DU42" s="10">
        <f t="shared" si="13"/>
        <v>4</v>
      </c>
      <c r="DV42" s="10">
        <f t="shared" si="14"/>
        <v>0</v>
      </c>
      <c r="DW42" s="10">
        <f t="shared" si="15"/>
        <v>0</v>
      </c>
      <c r="DX42" s="10">
        <f t="shared" si="16"/>
        <v>0</v>
      </c>
      <c r="DY42" s="10">
        <f t="shared" si="17"/>
        <v>0</v>
      </c>
      <c r="DZ42" s="10">
        <f t="shared" si="18"/>
        <v>0</v>
      </c>
      <c r="EA42" s="10">
        <f t="shared" si="19"/>
        <v>0</v>
      </c>
      <c r="EB42" s="10">
        <f t="shared" si="20"/>
        <v>0</v>
      </c>
      <c r="EC42" s="10">
        <f t="shared" si="21"/>
        <v>0</v>
      </c>
      <c r="ED42" s="43">
        <f>DH42*100/('кол-во часов'!B38*18)</f>
        <v>8.3333333333333339</v>
      </c>
      <c r="EE42" s="43">
        <f>DI42*100/('кол-во часов'!C38*18)</f>
        <v>6.666666666666667</v>
      </c>
      <c r="EF42" s="43" t="e">
        <f>DJ42*100/('кол-во часов'!D38*17)</f>
        <v>#DIV/0!</v>
      </c>
      <c r="EG42" s="43" t="e">
        <f>DK42*100/('кол-во часов'!E38*18)</f>
        <v>#DIV/0!</v>
      </c>
      <c r="EH42" s="43" t="e">
        <f>DL42*100/('кол-во часов'!F38*18)</f>
        <v>#DIV/0!</v>
      </c>
      <c r="EI42" s="43">
        <f>DM42*100/('кол-во часов'!G38*18)</f>
        <v>0</v>
      </c>
      <c r="EJ42" s="43">
        <f>DN42*100/('кол-во часов'!H38*18)</f>
        <v>5.5555555555555554</v>
      </c>
      <c r="EK42" s="43" t="e">
        <f>DO42*100/('кол-во часов'!I38*18)</f>
        <v>#DIV/0!</v>
      </c>
      <c r="EL42" s="43">
        <f>DP42*100/('кол-во часов'!J38*18)</f>
        <v>0</v>
      </c>
      <c r="EM42" s="43">
        <f>DQ42*100/('кол-во часов'!K38*18)</f>
        <v>0</v>
      </c>
      <c r="EN42" s="43">
        <f>DR42*100/('кол-во часов'!L38*18)</f>
        <v>0</v>
      </c>
      <c r="EO42" s="43">
        <f>DS42*100/('кол-во часов'!M38*18)</f>
        <v>5.5555555555555554</v>
      </c>
      <c r="EP42" s="43">
        <f>DT42*100/('кол-во часов'!N38*18)</f>
        <v>5.5555555555555554</v>
      </c>
      <c r="EQ42" s="43">
        <f>DU42*100/('кол-во часов'!O38*18)</f>
        <v>7.4074074074074074</v>
      </c>
      <c r="ER42" s="43" t="e">
        <f>DV42*100/('кол-во часов'!P38*18)</f>
        <v>#DIV/0!</v>
      </c>
      <c r="ES42" s="43" t="e">
        <f>DW42*100/('кол-во часов'!R38*18)</f>
        <v>#DIV/0!</v>
      </c>
      <c r="ET42" s="43" t="e">
        <f>DX42*100/('кол-во часов'!S38*18)</f>
        <v>#DIV/0!</v>
      </c>
      <c r="EU42" s="43">
        <f>DY42*100/('кол-во часов'!T38*18)</f>
        <v>0</v>
      </c>
      <c r="EV42" s="43" t="e">
        <f>DZ42*100/('кол-во часов'!U38*18)</f>
        <v>#DIV/0!</v>
      </c>
      <c r="EW42" s="43">
        <f>EA42*100/('кол-во часов'!V38*18)</f>
        <v>0</v>
      </c>
      <c r="EX42" s="43" t="e">
        <f>EB42*100/('кол-во часов'!W38*18)</f>
        <v>#DIV/0!</v>
      </c>
      <c r="EY42" s="43">
        <f>EC42*100/('кол-во часов'!X38*18)</f>
        <v>0</v>
      </c>
    </row>
    <row r="43" spans="1:155" ht="18" customHeight="1" x14ac:dyDescent="0.3">
      <c r="B43" s="7"/>
      <c r="D43" s="32" t="s">
        <v>55</v>
      </c>
      <c r="E43" s="70" t="s">
        <v>5</v>
      </c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70" t="s">
        <v>7</v>
      </c>
      <c r="S43" s="8"/>
      <c r="T43" s="8"/>
      <c r="U43" s="8"/>
      <c r="V43" s="8"/>
      <c r="W43" s="8"/>
      <c r="X43" s="8"/>
      <c r="Y43" s="8"/>
      <c r="Z43" s="70" t="s">
        <v>5</v>
      </c>
      <c r="AA43" s="8"/>
      <c r="AB43" s="8"/>
      <c r="AC43" s="8"/>
      <c r="AD43" s="8"/>
      <c r="AE43" s="8"/>
      <c r="AF43" s="8"/>
      <c r="AG43" s="8"/>
      <c r="AH43" s="70" t="s">
        <v>39</v>
      </c>
      <c r="AI43" s="70" t="s">
        <v>1</v>
      </c>
      <c r="AJ43" s="8"/>
      <c r="AK43" s="8"/>
      <c r="AL43" s="8"/>
      <c r="AM43" s="8"/>
      <c r="AN43" s="8"/>
      <c r="AO43" s="8"/>
      <c r="AP43" s="70" t="s">
        <v>7</v>
      </c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70" t="s">
        <v>5</v>
      </c>
      <c r="BL43" s="14"/>
      <c r="BM43" s="8"/>
      <c r="BN43" s="8"/>
      <c r="BO43" s="8"/>
      <c r="BP43" s="8"/>
      <c r="BQ43" s="70" t="s">
        <v>5</v>
      </c>
      <c r="BR43" s="8"/>
      <c r="BS43" s="8"/>
      <c r="BT43" s="8"/>
      <c r="BU43" s="8"/>
      <c r="BV43" s="8"/>
      <c r="BW43" s="8"/>
      <c r="BX43" s="8"/>
      <c r="BY43" s="8"/>
      <c r="BZ43" s="70" t="s">
        <v>7</v>
      </c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70" t="s">
        <v>1</v>
      </c>
      <c r="CM43" s="8"/>
      <c r="CN43" s="74" t="s">
        <v>42</v>
      </c>
      <c r="CO43" s="8"/>
      <c r="CP43" s="8"/>
      <c r="CQ43" s="8" t="s">
        <v>39</v>
      </c>
      <c r="CR43" s="8"/>
      <c r="CS43" s="70" t="s">
        <v>7</v>
      </c>
      <c r="CT43" s="70" t="s">
        <v>5</v>
      </c>
      <c r="CU43" s="8"/>
      <c r="CV43" s="8"/>
      <c r="CW43" s="8"/>
      <c r="CX43" s="70" t="s">
        <v>1</v>
      </c>
      <c r="CY43" s="70" t="s">
        <v>5</v>
      </c>
      <c r="CZ43" s="8"/>
      <c r="DA43" s="8"/>
      <c r="DB43" s="8"/>
      <c r="DC43" s="8"/>
      <c r="DD43" s="8"/>
      <c r="DE43" s="8"/>
      <c r="DF43" s="8"/>
      <c r="DG43" s="8"/>
      <c r="DH43" s="10">
        <f t="shared" ref="DH43:DH44" si="22">COUNTIF(E43:DG43,"РУС")</f>
        <v>3</v>
      </c>
      <c r="DI43" s="13">
        <f t="shared" ref="DI43:DI44" si="23">COUNTIF(E43:DG43,"МАТ")</f>
        <v>6</v>
      </c>
      <c r="DJ43" s="10">
        <f t="shared" ref="DJ43:DJ44" si="24">COUNTIF(E43:DG43,"АЛГ")</f>
        <v>0</v>
      </c>
      <c r="DK43" s="10">
        <f t="shared" ref="DK43:DK44" si="25">COUNTIF(E43:DG43,"ГЕМ")</f>
        <v>0</v>
      </c>
      <c r="DL43" s="10">
        <f t="shared" ref="DL43:DL44" si="26">COUNTIF(E43:DG43,"ВИС")</f>
        <v>0</v>
      </c>
      <c r="DM43" s="10">
        <f t="shared" ref="DM43:DM44" si="27">COUNTIF(E43:DG43,"БИО")</f>
        <v>0</v>
      </c>
      <c r="DN43" s="10">
        <f t="shared" ref="DN43:DN44" si="28">COUNTIF(E43:DG43,"ГЕО")</f>
        <v>0</v>
      </c>
      <c r="DO43" s="10">
        <f t="shared" ref="DO43:DO44" si="29">COUNTIF(E43:DG43,"ИНФ")</f>
        <v>0</v>
      </c>
      <c r="DP43" s="10">
        <f t="shared" ref="DP43:DP44" si="30">COUNTIF(E43:DG43,"ИСТ")</f>
        <v>0</v>
      </c>
      <c r="DQ43" s="10">
        <f t="shared" ref="DQ43:DQ44" si="31">COUNTIF(E43:DG43,"ЛИТ")</f>
        <v>0</v>
      </c>
      <c r="DR43" s="10">
        <f t="shared" ref="DR43:DR44" si="32">COUNTIF(E43:DG43,"ОБЩ")</f>
        <v>0</v>
      </c>
      <c r="DS43" s="10">
        <f t="shared" ref="DS43:DS44" si="33">COUNTIF(E43:DG43,"ФИЗ")</f>
        <v>2</v>
      </c>
      <c r="DT43" s="10">
        <f t="shared" ref="DT43:DT44" si="34">COUNTIF(E43:DG43,"ХИМ")</f>
        <v>1</v>
      </c>
      <c r="DU43" s="10">
        <f t="shared" ref="DU43:DU44" si="35">COUNTIF(E43:DG43,"АНГ")</f>
        <v>4</v>
      </c>
      <c r="DV43" s="10">
        <f t="shared" ref="DV43:DV44" si="36">COUNTIF(E43:DG43,"НЕМ")</f>
        <v>0</v>
      </c>
      <c r="DW43" s="10">
        <f t="shared" ref="DW43:DW44" si="37">COUNTIF(E43:DG43,"ОКР")</f>
        <v>0</v>
      </c>
      <c r="DX43" s="10">
        <f t="shared" ref="DX43:DX44" si="38">COUNTIF(E43:DG43,"ИЗО")</f>
        <v>0</v>
      </c>
      <c r="DY43" s="10">
        <f t="shared" ref="DY43:DY44" si="39">COUNTIF(E43:DG43,"КУБ")</f>
        <v>0</v>
      </c>
      <c r="DZ43" s="10">
        <f t="shared" ref="DZ43:DZ44" si="40">COUNTIF(E43:DG43,"МУЗ")</f>
        <v>0</v>
      </c>
      <c r="EA43" s="10">
        <f t="shared" ref="EA43:EA44" si="41">COUNTIF(E43:DG43,"ОБЗ")</f>
        <v>0</v>
      </c>
      <c r="EB43" s="10">
        <f t="shared" ref="EB43:EB44" si="42">COUNTIF(E43:DG43,"ТЕХ")</f>
        <v>0</v>
      </c>
      <c r="EC43" s="10">
        <f t="shared" ref="EC43:EC44" si="43">COUNTIF(E43:DG43,"ФЗР")</f>
        <v>0</v>
      </c>
      <c r="ED43" s="43">
        <f>DH43*100/('кол-во часов'!B40*18)</f>
        <v>8.3333333333333339</v>
      </c>
      <c r="EE43" s="43">
        <f>DI43*100/('кол-во часов'!C40*18)</f>
        <v>4.166666666666667</v>
      </c>
      <c r="EF43" s="43" t="e">
        <f>DJ43*100/('кол-во часов'!D40*17)</f>
        <v>#DIV/0!</v>
      </c>
      <c r="EG43" s="43" t="e">
        <f>DK43*100/('кол-во часов'!E40*18)</f>
        <v>#DIV/0!</v>
      </c>
      <c r="EH43" s="43" t="e">
        <f>DL43*100/('кол-во часов'!F40*18)</f>
        <v>#DIV/0!</v>
      </c>
      <c r="EI43" s="43">
        <f>DM43*100/('кол-во часов'!G40*18)</f>
        <v>0</v>
      </c>
      <c r="EJ43" s="43">
        <f>DN43*100/('кол-во часов'!H40*18)</f>
        <v>0</v>
      </c>
      <c r="EK43" s="43" t="e">
        <f>DO43*100/('кол-во часов'!I40*18)</f>
        <v>#DIV/0!</v>
      </c>
      <c r="EL43" s="43">
        <f>DP43*100/('кол-во часов'!J40*18)</f>
        <v>0</v>
      </c>
      <c r="EM43" s="43">
        <f>DQ43*100/('кол-во часов'!K40*18)</f>
        <v>0</v>
      </c>
      <c r="EN43" s="43">
        <f>DR43*100/('кол-во часов'!L40*18)</f>
        <v>0</v>
      </c>
      <c r="EO43" s="43">
        <v>2.9</v>
      </c>
      <c r="EP43" s="43">
        <f>DT43*100/('кол-во часов'!N40*18)</f>
        <v>5.5555555555555554</v>
      </c>
      <c r="EQ43" s="43">
        <f>DU43*100/('кол-во часов'!O40*18)</f>
        <v>7.4074074074074074</v>
      </c>
      <c r="ER43" s="43" t="e">
        <f>DV43*100/('кол-во часов'!P40*18)</f>
        <v>#DIV/0!</v>
      </c>
      <c r="ES43" s="43" t="e">
        <f>DW43*100/('кол-во часов'!R40*18)</f>
        <v>#DIV/0!</v>
      </c>
      <c r="ET43" s="43" t="e">
        <f>DX43*100/('кол-во часов'!S40*18)</f>
        <v>#DIV/0!</v>
      </c>
      <c r="EU43" s="43">
        <f>DY43*100/('кол-во часов'!T40*18)</f>
        <v>0</v>
      </c>
      <c r="EV43" s="43" t="e">
        <f>DZ43*100/('кол-во часов'!U40*18)</f>
        <v>#DIV/0!</v>
      </c>
      <c r="EW43" s="43">
        <f>EA43*100/('кол-во часов'!V40*18)</f>
        <v>0</v>
      </c>
      <c r="EX43" s="43" t="e">
        <f>EB43*100/('кол-во часов'!W40*18)</f>
        <v>#DIV/0!</v>
      </c>
      <c r="EY43" s="43">
        <f>EC43*100/('кол-во часов'!X40*18)</f>
        <v>0</v>
      </c>
    </row>
    <row r="44" spans="1:155" ht="18" customHeight="1" x14ac:dyDescent="0.3">
      <c r="A44" s="1"/>
      <c r="B44" s="7"/>
      <c r="D44" s="32" t="s">
        <v>73</v>
      </c>
      <c r="E44" s="16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70" t="s">
        <v>5</v>
      </c>
      <c r="R44" s="70" t="s">
        <v>7</v>
      </c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70" t="s">
        <v>1</v>
      </c>
      <c r="AE44" s="8"/>
      <c r="AF44" s="70" t="s">
        <v>5</v>
      </c>
      <c r="AG44" s="8"/>
      <c r="AH44" s="70" t="s">
        <v>39</v>
      </c>
      <c r="AI44" s="8"/>
      <c r="AJ44" s="8"/>
      <c r="AK44" s="8"/>
      <c r="AL44" s="8"/>
      <c r="AM44" s="8"/>
      <c r="AN44" s="8"/>
      <c r="AO44" s="8"/>
      <c r="AP44" s="70" t="s">
        <v>7</v>
      </c>
      <c r="AQ44" s="8"/>
      <c r="AR44" s="8"/>
      <c r="AS44" s="8"/>
      <c r="AT44" s="8"/>
      <c r="AU44" s="8"/>
      <c r="AV44" s="8"/>
      <c r="AW44" s="8"/>
      <c r="AX44" s="70" t="s">
        <v>5</v>
      </c>
      <c r="AY44" s="70" t="s">
        <v>5</v>
      </c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70" t="s">
        <v>1</v>
      </c>
      <c r="BL44" s="8"/>
      <c r="BM44" s="8"/>
      <c r="BN44" s="8"/>
      <c r="BO44" s="8"/>
      <c r="BP44" s="8"/>
      <c r="BQ44" s="8"/>
      <c r="BR44" s="8"/>
      <c r="BS44" s="8"/>
      <c r="BT44" s="70" t="s">
        <v>5</v>
      </c>
      <c r="BU44" s="8"/>
      <c r="BV44" s="8"/>
      <c r="BW44" s="8"/>
      <c r="BX44" s="8"/>
      <c r="BY44" s="8"/>
      <c r="BZ44" s="70" t="s">
        <v>7</v>
      </c>
      <c r="CA44" s="15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74" t="s">
        <v>42</v>
      </c>
      <c r="CO44" s="70" t="s">
        <v>5</v>
      </c>
      <c r="CP44" s="8"/>
      <c r="CQ44" s="8" t="s">
        <v>39</v>
      </c>
      <c r="CR44" s="8"/>
      <c r="CS44" s="70" t="s">
        <v>7</v>
      </c>
      <c r="CT44" s="8"/>
      <c r="CU44" s="8"/>
      <c r="CV44" s="8"/>
      <c r="CW44" s="70" t="s">
        <v>1</v>
      </c>
      <c r="CX44" s="8"/>
      <c r="CY44" s="8"/>
      <c r="CZ44" s="8"/>
      <c r="DA44" s="8"/>
      <c r="DB44" s="8"/>
      <c r="DC44" s="8"/>
      <c r="DD44" s="70" t="s">
        <v>5</v>
      </c>
      <c r="DE44" s="8"/>
      <c r="DF44" s="8"/>
      <c r="DG44" s="8"/>
      <c r="DH44" s="10">
        <f t="shared" si="22"/>
        <v>3</v>
      </c>
      <c r="DI44" s="13">
        <f t="shared" si="23"/>
        <v>7</v>
      </c>
      <c r="DJ44" s="10">
        <f t="shared" si="24"/>
        <v>0</v>
      </c>
      <c r="DK44" s="10">
        <f t="shared" si="25"/>
        <v>0</v>
      </c>
      <c r="DL44" s="10">
        <f t="shared" si="26"/>
        <v>0</v>
      </c>
      <c r="DM44" s="10">
        <f t="shared" si="27"/>
        <v>0</v>
      </c>
      <c r="DN44" s="10">
        <f t="shared" si="28"/>
        <v>0</v>
      </c>
      <c r="DO44" s="10">
        <f t="shared" si="29"/>
        <v>0</v>
      </c>
      <c r="DP44" s="10">
        <f t="shared" si="30"/>
        <v>0</v>
      </c>
      <c r="DQ44" s="10">
        <f t="shared" si="31"/>
        <v>0</v>
      </c>
      <c r="DR44" s="10">
        <f t="shared" si="32"/>
        <v>0</v>
      </c>
      <c r="DS44" s="10">
        <f t="shared" si="33"/>
        <v>2</v>
      </c>
      <c r="DT44" s="10">
        <f t="shared" si="34"/>
        <v>1</v>
      </c>
      <c r="DU44" s="10">
        <f t="shared" si="35"/>
        <v>4</v>
      </c>
      <c r="DV44" s="10">
        <f t="shared" si="36"/>
        <v>0</v>
      </c>
      <c r="DW44" s="10">
        <f t="shared" si="37"/>
        <v>0</v>
      </c>
      <c r="DX44" s="10">
        <f t="shared" si="38"/>
        <v>0</v>
      </c>
      <c r="DY44" s="10">
        <f t="shared" si="39"/>
        <v>0</v>
      </c>
      <c r="DZ44" s="10">
        <f t="shared" si="40"/>
        <v>0</v>
      </c>
      <c r="EA44" s="10">
        <f t="shared" si="41"/>
        <v>0</v>
      </c>
      <c r="EB44" s="10">
        <f t="shared" si="42"/>
        <v>0</v>
      </c>
      <c r="EC44" s="10">
        <f t="shared" si="43"/>
        <v>0</v>
      </c>
      <c r="ED44" s="43">
        <v>8.3000000000000007</v>
      </c>
      <c r="EE44" s="43">
        <v>5.2</v>
      </c>
      <c r="EF44" s="43" t="e">
        <f>DJ44*100/('кол-во часов'!#REF!*17)</f>
        <v>#REF!</v>
      </c>
      <c r="EG44" s="43" t="e">
        <f>DK44*100/('кол-во часов'!#REF!*18)</f>
        <v>#REF!</v>
      </c>
      <c r="EH44" s="43" t="e">
        <f>DL44*100/('кол-во часов'!#REF!*18)</f>
        <v>#REF!</v>
      </c>
      <c r="EI44" s="43">
        <v>0</v>
      </c>
      <c r="EJ44" s="43">
        <v>0</v>
      </c>
      <c r="EK44" s="43" t="e">
        <f>DO44*100/('кол-во часов'!#REF!*18)</f>
        <v>#REF!</v>
      </c>
      <c r="EL44" s="43">
        <v>0</v>
      </c>
      <c r="EM44" s="43">
        <v>0</v>
      </c>
      <c r="EN44" s="43">
        <v>0</v>
      </c>
      <c r="EO44" s="43">
        <v>2.9</v>
      </c>
      <c r="EP44" s="43">
        <v>5.6</v>
      </c>
      <c r="EQ44" s="43">
        <v>7.4</v>
      </c>
      <c r="ER44" s="43" t="e">
        <f>DV44*100/('кол-во часов'!#REF!*18)</f>
        <v>#REF!</v>
      </c>
      <c r="ES44" s="43" t="e">
        <f>DW44*100/('кол-во часов'!#REF!*18)</f>
        <v>#REF!</v>
      </c>
      <c r="ET44" s="43" t="e">
        <f>DX44*100/('кол-во часов'!#REF!*18)</f>
        <v>#REF!</v>
      </c>
      <c r="EU44" s="43" t="e">
        <f>DY44*100/('кол-во часов'!#REF!*18)</f>
        <v>#REF!</v>
      </c>
      <c r="EV44" s="43" t="e">
        <f>DZ44*100/('кол-во часов'!#REF!*18)</f>
        <v>#REF!</v>
      </c>
      <c r="EW44" s="43" t="e">
        <f>EA44*100/('кол-во часов'!#REF!*18)</f>
        <v>#REF!</v>
      </c>
      <c r="EX44" s="43" t="e">
        <f>EB44*100/('кол-во часов'!#REF!*18)</f>
        <v>#REF!</v>
      </c>
      <c r="EY44" s="43" t="e">
        <f>EC44*100/('кол-во часов'!#REF!*18)</f>
        <v>#REF!</v>
      </c>
    </row>
    <row r="45" spans="1:155" s="36" customFormat="1" ht="15.75" customHeight="1" x14ac:dyDescent="0.3">
      <c r="A45" s="34"/>
      <c r="B45" s="35"/>
      <c r="D45" s="28"/>
      <c r="E45" s="24">
        <v>9</v>
      </c>
      <c r="F45" s="24">
        <v>10</v>
      </c>
      <c r="G45" s="24">
        <v>11</v>
      </c>
      <c r="H45" s="24">
        <v>13</v>
      </c>
      <c r="I45" s="24">
        <v>14</v>
      </c>
      <c r="J45" s="24">
        <v>15</v>
      </c>
      <c r="K45" s="24">
        <v>16</v>
      </c>
      <c r="L45" s="24">
        <v>17</v>
      </c>
      <c r="M45" s="24">
        <v>18</v>
      </c>
      <c r="N45" s="24">
        <v>20</v>
      </c>
      <c r="O45" s="24">
        <v>21</v>
      </c>
      <c r="P45" s="24">
        <v>22</v>
      </c>
      <c r="Q45" s="24">
        <v>23</v>
      </c>
      <c r="R45" s="24">
        <v>24</v>
      </c>
      <c r="S45" s="24">
        <v>25</v>
      </c>
      <c r="T45" s="24">
        <v>27</v>
      </c>
      <c r="U45" s="24">
        <v>28</v>
      </c>
      <c r="V45" s="24">
        <v>29</v>
      </c>
      <c r="W45" s="24">
        <v>30</v>
      </c>
      <c r="X45" s="24">
        <v>31</v>
      </c>
      <c r="Y45" s="24">
        <v>1</v>
      </c>
      <c r="Z45" s="25">
        <v>3</v>
      </c>
      <c r="AA45" s="25">
        <v>4</v>
      </c>
      <c r="AB45" s="25">
        <v>5</v>
      </c>
      <c r="AC45" s="25">
        <v>6</v>
      </c>
      <c r="AD45" s="25">
        <v>7</v>
      </c>
      <c r="AE45" s="25">
        <v>8</v>
      </c>
      <c r="AF45" s="25">
        <v>10</v>
      </c>
      <c r="AG45" s="25">
        <v>11</v>
      </c>
      <c r="AH45" s="25">
        <v>12</v>
      </c>
      <c r="AI45" s="25">
        <v>13</v>
      </c>
      <c r="AJ45" s="25">
        <v>14</v>
      </c>
      <c r="AK45" s="25">
        <v>15</v>
      </c>
      <c r="AL45" s="25">
        <v>17</v>
      </c>
      <c r="AM45" s="25">
        <v>18</v>
      </c>
      <c r="AN45" s="25">
        <v>19</v>
      </c>
      <c r="AO45" s="25">
        <v>20</v>
      </c>
      <c r="AP45" s="25">
        <v>21</v>
      </c>
      <c r="AQ45" s="25">
        <v>22</v>
      </c>
      <c r="AR45" s="25">
        <v>24</v>
      </c>
      <c r="AS45" s="25">
        <v>25</v>
      </c>
      <c r="AT45" s="25">
        <v>26</v>
      </c>
      <c r="AU45" s="25">
        <v>27</v>
      </c>
      <c r="AV45" s="25">
        <v>28</v>
      </c>
      <c r="AW45" s="25">
        <v>1</v>
      </c>
      <c r="AX45" s="25">
        <v>3</v>
      </c>
      <c r="AY45" s="5">
        <v>4</v>
      </c>
      <c r="AZ45" s="25">
        <v>5</v>
      </c>
      <c r="BA45" s="5">
        <v>6</v>
      </c>
      <c r="BB45" s="25">
        <v>7</v>
      </c>
      <c r="BC45" s="5">
        <v>10</v>
      </c>
      <c r="BD45" s="25">
        <v>11</v>
      </c>
      <c r="BE45" s="25">
        <v>12</v>
      </c>
      <c r="BF45" s="5">
        <v>13</v>
      </c>
      <c r="BG45" s="25">
        <v>14</v>
      </c>
      <c r="BH45" s="25">
        <v>15</v>
      </c>
      <c r="BI45" s="25">
        <v>16</v>
      </c>
      <c r="BJ45" s="5">
        <v>17</v>
      </c>
      <c r="BK45" s="25">
        <v>18</v>
      </c>
      <c r="BL45" s="5">
        <v>19</v>
      </c>
      <c r="BM45" s="25">
        <v>20</v>
      </c>
      <c r="BN45" s="5">
        <v>21</v>
      </c>
      <c r="BO45" s="25">
        <v>22</v>
      </c>
      <c r="BP45" s="25">
        <v>31</v>
      </c>
      <c r="BQ45" s="25">
        <v>1</v>
      </c>
      <c r="BR45" s="25">
        <v>2</v>
      </c>
      <c r="BS45" s="25">
        <v>3</v>
      </c>
      <c r="BT45" s="25">
        <v>4</v>
      </c>
      <c r="BU45" s="25">
        <v>5</v>
      </c>
      <c r="BV45" s="25">
        <v>7</v>
      </c>
      <c r="BW45" s="5">
        <v>8</v>
      </c>
      <c r="BX45" s="25">
        <v>9</v>
      </c>
      <c r="BY45" s="5">
        <v>10</v>
      </c>
      <c r="BZ45" s="25">
        <v>11</v>
      </c>
      <c r="CA45" s="5">
        <v>12</v>
      </c>
      <c r="CB45" s="25">
        <v>13</v>
      </c>
      <c r="CC45" s="25">
        <v>14</v>
      </c>
      <c r="CD45" s="25">
        <v>15</v>
      </c>
      <c r="CE45" s="25">
        <v>16</v>
      </c>
      <c r="CF45" s="25">
        <v>17</v>
      </c>
      <c r="CG45" s="25">
        <v>18</v>
      </c>
      <c r="CH45" s="25">
        <v>19</v>
      </c>
      <c r="CI45" s="25">
        <v>21</v>
      </c>
      <c r="CJ45" s="25">
        <v>22</v>
      </c>
      <c r="CK45" s="25">
        <v>23</v>
      </c>
      <c r="CL45" s="25">
        <v>24</v>
      </c>
      <c r="CM45" s="25">
        <v>25</v>
      </c>
      <c r="CN45" s="25">
        <v>26</v>
      </c>
      <c r="CO45" s="25">
        <v>28</v>
      </c>
      <c r="CP45" s="25">
        <v>29</v>
      </c>
      <c r="CQ45" s="25">
        <v>30</v>
      </c>
      <c r="CR45" s="25">
        <v>5</v>
      </c>
      <c r="CS45" s="25">
        <v>6</v>
      </c>
      <c r="CT45" s="26">
        <v>7</v>
      </c>
      <c r="CU45" s="25">
        <v>12</v>
      </c>
      <c r="CV45" s="26">
        <v>13</v>
      </c>
      <c r="CW45" s="25">
        <v>14</v>
      </c>
      <c r="CX45" s="26">
        <v>15</v>
      </c>
      <c r="CY45" s="25">
        <v>16</v>
      </c>
      <c r="CZ45" s="25">
        <v>17</v>
      </c>
      <c r="DA45" s="26">
        <v>19</v>
      </c>
      <c r="DB45" s="25">
        <v>20</v>
      </c>
      <c r="DC45" s="26">
        <v>21</v>
      </c>
      <c r="DD45" s="25">
        <v>22</v>
      </c>
      <c r="DE45" s="26">
        <v>23</v>
      </c>
      <c r="DF45" s="26">
        <v>24</v>
      </c>
      <c r="DG45" s="25">
        <v>26</v>
      </c>
      <c r="DH45" s="46">
        <v>146</v>
      </c>
      <c r="DI45" s="47">
        <v>203</v>
      </c>
      <c r="DJ45" s="46">
        <f>COUNTIF(E45:DG45,"АЛГ")</f>
        <v>0</v>
      </c>
      <c r="DK45" s="46">
        <f>COUNTIF(E45:DG45,"ГЕМ")</f>
        <v>0</v>
      </c>
      <c r="DL45" s="46">
        <f>COUNTIF(E45:DG45,"ВИС")</f>
        <v>0</v>
      </c>
      <c r="DM45" s="46">
        <f>COUNTIF(E45:DG45,"БИО")</f>
        <v>0</v>
      </c>
      <c r="DN45" s="46">
        <v>28</v>
      </c>
      <c r="DO45" s="46">
        <f>COUNTIF(E45:DG45,"ИНФ")</f>
        <v>0</v>
      </c>
      <c r="DP45" s="46">
        <f>COUNTIF(E45:DG45,"ИСТ")</f>
        <v>0</v>
      </c>
      <c r="DQ45" s="46">
        <f>COUNTIF(E45:DG45,"ЛИТ")</f>
        <v>0</v>
      </c>
      <c r="DR45" s="46">
        <f>COUNTIF(E45:DG45,"ОБЩ")</f>
        <v>0</v>
      </c>
      <c r="DS45" s="46">
        <v>32</v>
      </c>
      <c r="DT45" s="46">
        <v>16</v>
      </c>
      <c r="DU45" s="46">
        <v>140</v>
      </c>
      <c r="DV45" s="46">
        <v>15</v>
      </c>
      <c r="DW45" s="46">
        <f>COUNTIF(E45:DG45,"ОКР")</f>
        <v>0</v>
      </c>
      <c r="DX45" s="46">
        <f>COUNTIF(E45:DG45,"ИЗО")</f>
        <v>0</v>
      </c>
      <c r="DY45" s="46">
        <f>COUNTIF(E45:DG45,"КУБ")</f>
        <v>0</v>
      </c>
      <c r="DZ45" s="46">
        <f>COUNTIF(E45:DG45,"МУЗ")</f>
        <v>0</v>
      </c>
      <c r="EA45" s="46">
        <f>COUNTIF(E45:DG45,"ОБЗ")</f>
        <v>0</v>
      </c>
      <c r="EB45" s="46">
        <f>COUNTIF(E45:DG45,"ТЕХ")</f>
        <v>0</v>
      </c>
      <c r="EC45" s="46">
        <f>COUNTIF(E45:DG45,"ФЗР")</f>
        <v>0</v>
      </c>
      <c r="ED45" s="48" t="e">
        <f>DH45*100/('кол-во часов'!#REF!*18)</f>
        <v>#REF!</v>
      </c>
      <c r="EE45" s="44" t="e">
        <f>DI45*100/('кол-во часов'!#REF!*18)</f>
        <v>#REF!</v>
      </c>
      <c r="EF45" s="45" t="e">
        <f>DJ45*100/('кол-во часов'!#REF!*17)</f>
        <v>#REF!</v>
      </c>
      <c r="EG45" s="44" t="e">
        <f>DK45*100/('кол-во часов'!#REF!*18)</f>
        <v>#REF!</v>
      </c>
      <c r="EH45" s="44" t="e">
        <f>DL45*100/('кол-во часов'!#REF!*18)</f>
        <v>#REF!</v>
      </c>
      <c r="EI45" s="44" t="e">
        <f>DM45*100/('кол-во часов'!#REF!*18)</f>
        <v>#REF!</v>
      </c>
      <c r="EJ45" s="44" t="e">
        <f>DN45*100/('кол-во часов'!#REF!*18)</f>
        <v>#REF!</v>
      </c>
      <c r="EK45" s="44" t="e">
        <f>DO45*100/('кол-во часов'!#REF!*18)</f>
        <v>#REF!</v>
      </c>
      <c r="EL45" s="44" t="e">
        <f>DP45*100/('кол-во часов'!#REF!*18)</f>
        <v>#REF!</v>
      </c>
      <c r="EM45" s="44" t="e">
        <f>DQ45*100/('кол-во часов'!#REF!*18)</f>
        <v>#REF!</v>
      </c>
      <c r="EN45" s="44" t="e">
        <f>DR45*100/('кол-во часов'!#REF!*18)</f>
        <v>#REF!</v>
      </c>
      <c r="EO45" s="44" t="e">
        <f>DS45*100/('кол-во часов'!#REF!*18)</f>
        <v>#REF!</v>
      </c>
      <c r="EP45" s="44" t="e">
        <f>DT45*100/('кол-во часов'!#REF!*18)</f>
        <v>#REF!</v>
      </c>
      <c r="EQ45" s="44" t="e">
        <f>DU45*100/('кол-во часов'!#REF!*18)</f>
        <v>#REF!</v>
      </c>
      <c r="ER45" s="44" t="e">
        <f>DV45*100/('кол-во часов'!#REF!*18)</f>
        <v>#REF!</v>
      </c>
      <c r="ES45" s="44" t="e">
        <f>DW45*100/('кол-во часов'!#REF!*18)</f>
        <v>#REF!</v>
      </c>
      <c r="ET45" s="44" t="e">
        <f>DX45*100/('кол-во часов'!#REF!*18)</f>
        <v>#REF!</v>
      </c>
      <c r="EU45" s="44" t="e">
        <f>DY45*100/('кол-во часов'!#REF!*18)</f>
        <v>#REF!</v>
      </c>
      <c r="EV45" s="44" t="e">
        <f>DZ45*100/('кол-во часов'!#REF!*18)</f>
        <v>#REF!</v>
      </c>
      <c r="EW45" s="44" t="e">
        <f>EA45*100/('кол-во часов'!#REF!*18)</f>
        <v>#REF!</v>
      </c>
      <c r="EX45" s="44" t="e">
        <f>EB45*100/('кол-во часов'!#REF!*18)</f>
        <v>#REF!</v>
      </c>
      <c r="EY45" s="44" t="e">
        <f>EC45*100/('кол-во часов'!#REF!*18)</f>
        <v>#REF!</v>
      </c>
    </row>
    <row r="46" spans="1:155" s="28" customFormat="1" ht="16.2" customHeight="1" x14ac:dyDescent="0.25">
      <c r="B46" s="38"/>
      <c r="E46" s="119" t="s">
        <v>84</v>
      </c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20" t="s">
        <v>85</v>
      </c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20"/>
      <c r="AT46" s="120"/>
      <c r="AU46" s="120"/>
      <c r="AV46" s="120"/>
      <c r="AW46" s="121" t="s">
        <v>86</v>
      </c>
      <c r="AX46" s="122"/>
      <c r="AY46" s="122"/>
      <c r="AZ46" s="122"/>
      <c r="BA46" s="122"/>
      <c r="BB46" s="122"/>
      <c r="BC46" s="122"/>
      <c r="BD46" s="122"/>
      <c r="BE46" s="122"/>
      <c r="BF46" s="122"/>
      <c r="BG46" s="122"/>
      <c r="BH46" s="122"/>
      <c r="BI46" s="122"/>
      <c r="BJ46" s="122"/>
      <c r="BK46" s="122"/>
      <c r="BL46" s="122"/>
      <c r="BM46" s="122"/>
      <c r="BN46" s="122"/>
      <c r="BO46" s="122"/>
      <c r="BP46" s="122"/>
      <c r="BQ46" s="123" t="s">
        <v>87</v>
      </c>
      <c r="BR46" s="123"/>
      <c r="BS46" s="123"/>
      <c r="BT46" s="123"/>
      <c r="BU46" s="123"/>
      <c r="BV46" s="123"/>
      <c r="BW46" s="123"/>
      <c r="BX46" s="123"/>
      <c r="BY46" s="123"/>
      <c r="BZ46" s="123"/>
      <c r="CA46" s="123"/>
      <c r="CB46" s="123"/>
      <c r="CC46" s="123"/>
      <c r="CD46" s="123"/>
      <c r="CE46" s="123"/>
      <c r="CF46" s="123"/>
      <c r="CG46" s="123"/>
      <c r="CH46" s="123"/>
      <c r="CI46" s="123"/>
      <c r="CJ46" s="123"/>
      <c r="CK46" s="123"/>
      <c r="CL46" s="123"/>
      <c r="CM46" s="123"/>
      <c r="CN46" s="123"/>
      <c r="CO46" s="123"/>
      <c r="CP46" s="123"/>
      <c r="CQ46" s="123"/>
      <c r="CR46" s="118" t="s">
        <v>88</v>
      </c>
      <c r="CS46" s="118"/>
      <c r="CT46" s="118"/>
      <c r="CU46" s="118"/>
      <c r="CV46" s="118"/>
      <c r="CW46" s="118"/>
      <c r="CX46" s="118"/>
      <c r="CY46" s="118"/>
      <c r="CZ46" s="118"/>
      <c r="DA46" s="118"/>
      <c r="DB46" s="118"/>
      <c r="DC46" s="118"/>
      <c r="DD46" s="118"/>
      <c r="DE46" s="118"/>
      <c r="DF46" s="118"/>
      <c r="DG46" s="118"/>
      <c r="DW46" s="37"/>
      <c r="DX46" s="37"/>
      <c r="DY46" s="37"/>
      <c r="DZ46" s="37"/>
      <c r="EA46" s="37"/>
      <c r="EB46" s="37"/>
      <c r="ED46" s="39"/>
      <c r="EE46" s="39"/>
      <c r="EF46"/>
      <c r="EG46" s="39"/>
      <c r="EH46" s="39"/>
      <c r="EI46" s="39"/>
      <c r="EJ46" s="39"/>
      <c r="EK46" s="39"/>
      <c r="EL46" s="39"/>
      <c r="EM46" s="39"/>
      <c r="EN46" s="39"/>
      <c r="EO46" s="39"/>
      <c r="EP46" s="39"/>
      <c r="EQ46" s="39"/>
      <c r="ER46" s="39"/>
      <c r="ES46" s="39"/>
      <c r="ET46" s="39"/>
      <c r="EU46" s="39"/>
      <c r="EV46" s="39"/>
      <c r="EW46" s="39"/>
      <c r="EX46" s="39"/>
      <c r="EY46" s="39"/>
    </row>
    <row r="47" spans="1:155" ht="58.2" customHeight="1" x14ac:dyDescent="0.3">
      <c r="A47" s="12"/>
      <c r="EB47" s="9"/>
      <c r="ED47" s="39"/>
      <c r="EE47" s="39"/>
      <c r="EG47" s="39"/>
      <c r="EH47" s="39"/>
      <c r="EI47" s="39"/>
      <c r="EJ47" s="39"/>
      <c r="EK47" s="39"/>
      <c r="EL47" s="39"/>
      <c r="EM47" s="39"/>
      <c r="EN47" s="39"/>
      <c r="EO47" s="39"/>
      <c r="EP47" s="39"/>
      <c r="EQ47" s="39"/>
      <c r="ER47" s="39"/>
      <c r="ES47" s="39"/>
      <c r="ET47" s="39"/>
      <c r="EU47" s="39"/>
      <c r="EV47" s="39"/>
      <c r="EW47" s="39"/>
      <c r="EX47" s="39"/>
      <c r="EY47" s="39"/>
    </row>
    <row r="48" spans="1:155" ht="15.75" customHeight="1" x14ac:dyDescent="0.3">
      <c r="ED48" s="2"/>
    </row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</sheetData>
  <sortState ref="A2:B25">
    <sortCondition ref="A2:A25"/>
  </sortState>
  <mergeCells count="19">
    <mergeCell ref="A7:B7"/>
    <mergeCell ref="BQ7:CQ7"/>
    <mergeCell ref="R3:AI3"/>
    <mergeCell ref="F2:J2"/>
    <mergeCell ref="R5:AG5"/>
    <mergeCell ref="F5:N5"/>
    <mergeCell ref="F3:N3"/>
    <mergeCell ref="F4:M4"/>
    <mergeCell ref="ED7:EY7"/>
    <mergeCell ref="CR7:DG7"/>
    <mergeCell ref="E46:X46"/>
    <mergeCell ref="Y46:AV46"/>
    <mergeCell ref="AW46:BP46"/>
    <mergeCell ref="BQ46:CQ46"/>
    <mergeCell ref="CR46:DG46"/>
    <mergeCell ref="DH7:EC7"/>
    <mergeCell ref="E7:X7"/>
    <mergeCell ref="Y7:AV7"/>
    <mergeCell ref="AW7:BP7"/>
  </mergeCells>
  <pageMargins left="0.70866141732283472" right="0.70866141732283472" top="1.1417322834645669" bottom="1.1417322834645669" header="0.74803149606299213" footer="0.74803149606299213"/>
  <pageSetup paperSize="9" scale="43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40"/>
  <sheetViews>
    <sheetView workbookViewId="0">
      <selection activeCell="B5" sqref="B5:X40"/>
    </sheetView>
  </sheetViews>
  <sheetFormatPr defaultRowHeight="13.8" x14ac:dyDescent="0.25"/>
  <cols>
    <col min="2" max="2" width="5.19921875" bestFit="1" customWidth="1"/>
    <col min="3" max="3" width="5.3984375" bestFit="1" customWidth="1"/>
    <col min="4" max="4" width="5.09765625" bestFit="1" customWidth="1"/>
    <col min="5" max="5" width="5.5" bestFit="1" customWidth="1"/>
    <col min="6" max="6" width="5.3984375" bestFit="1" customWidth="1"/>
    <col min="7" max="7" width="5.5" bestFit="1" customWidth="1"/>
    <col min="8" max="8" width="5.19921875" bestFit="1" customWidth="1"/>
    <col min="9" max="9" width="5.8984375" bestFit="1" customWidth="1"/>
    <col min="10" max="10" width="5.19921875" bestFit="1" customWidth="1"/>
    <col min="11" max="11" width="5.3984375" bestFit="1" customWidth="1"/>
    <col min="12" max="12" width="6.19921875" bestFit="1" customWidth="1"/>
    <col min="13" max="13" width="5.5" bestFit="1" customWidth="1"/>
    <col min="14" max="14" width="4.8984375" customWidth="1"/>
    <col min="15" max="15" width="5.09765625" bestFit="1" customWidth="1"/>
    <col min="16" max="16" width="5.69921875" bestFit="1" customWidth="1"/>
    <col min="17" max="18" width="5.3984375" bestFit="1" customWidth="1"/>
    <col min="19" max="20" width="5.19921875" bestFit="1" customWidth="1"/>
    <col min="21" max="21" width="5.5" bestFit="1" customWidth="1"/>
    <col min="22" max="22" width="5.09765625" bestFit="1" customWidth="1"/>
    <col min="23" max="23" width="5" bestFit="1" customWidth="1"/>
    <col min="24" max="24" width="5.19921875" bestFit="1" customWidth="1"/>
  </cols>
  <sheetData>
    <row r="2" spans="1:24" ht="17.399999999999999" x14ac:dyDescent="0.3">
      <c r="B2" s="129" t="s">
        <v>90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</row>
    <row r="3" spans="1:24" ht="15.6" x14ac:dyDescent="0.2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</row>
    <row r="4" spans="1:24" ht="15.6" x14ac:dyDescent="0.25">
      <c r="A4" s="42" t="s">
        <v>66</v>
      </c>
      <c r="B4" s="27" t="s">
        <v>1</v>
      </c>
      <c r="C4" s="27" t="s">
        <v>5</v>
      </c>
      <c r="D4" s="27" t="s">
        <v>31</v>
      </c>
      <c r="E4" s="27" t="s">
        <v>33</v>
      </c>
      <c r="F4" s="27" t="s">
        <v>76</v>
      </c>
      <c r="G4" s="27" t="s">
        <v>45</v>
      </c>
      <c r="H4" s="27" t="s">
        <v>28</v>
      </c>
      <c r="I4" s="27" t="s">
        <v>36</v>
      </c>
      <c r="J4" s="27" t="s">
        <v>22</v>
      </c>
      <c r="K4" s="27" t="s">
        <v>3</v>
      </c>
      <c r="L4" s="27" t="s">
        <v>25</v>
      </c>
      <c r="M4" s="27" t="s">
        <v>39</v>
      </c>
      <c r="N4" s="27" t="s">
        <v>42</v>
      </c>
      <c r="O4" s="27" t="s">
        <v>7</v>
      </c>
      <c r="P4" s="27" t="s">
        <v>58</v>
      </c>
      <c r="Q4" s="27" t="s">
        <v>59</v>
      </c>
      <c r="R4" s="27" t="s">
        <v>10</v>
      </c>
      <c r="S4" s="27" t="s">
        <v>14</v>
      </c>
      <c r="T4" s="27" t="s">
        <v>63</v>
      </c>
      <c r="U4" s="27" t="s">
        <v>19</v>
      </c>
      <c r="V4" s="27" t="s">
        <v>77</v>
      </c>
      <c r="W4" s="27" t="s">
        <v>61</v>
      </c>
      <c r="X4" s="27" t="s">
        <v>17</v>
      </c>
    </row>
    <row r="5" spans="1:24" ht="15.6" x14ac:dyDescent="0.25">
      <c r="A5" s="32" t="s">
        <v>4</v>
      </c>
      <c r="B5" s="41">
        <v>5</v>
      </c>
      <c r="C5" s="41">
        <v>4</v>
      </c>
      <c r="D5" s="41">
        <v>0</v>
      </c>
      <c r="E5" s="41">
        <v>0</v>
      </c>
      <c r="F5" s="41">
        <v>0</v>
      </c>
      <c r="G5" s="41">
        <v>0</v>
      </c>
      <c r="H5" s="41">
        <v>0</v>
      </c>
      <c r="I5" s="41">
        <v>0</v>
      </c>
      <c r="J5" s="41">
        <v>0</v>
      </c>
      <c r="K5" s="41">
        <v>0</v>
      </c>
      <c r="L5" s="41">
        <v>0</v>
      </c>
      <c r="M5" s="41">
        <v>0</v>
      </c>
      <c r="N5" s="41">
        <v>0</v>
      </c>
      <c r="O5" s="41">
        <v>2</v>
      </c>
      <c r="P5" s="41">
        <v>0</v>
      </c>
      <c r="Q5" s="41">
        <v>0</v>
      </c>
      <c r="R5" s="41">
        <v>2</v>
      </c>
      <c r="S5" s="41">
        <v>1</v>
      </c>
      <c r="T5" s="41">
        <v>1</v>
      </c>
      <c r="U5" s="41">
        <v>1</v>
      </c>
      <c r="V5" s="41">
        <v>0</v>
      </c>
      <c r="W5" s="41">
        <v>1</v>
      </c>
      <c r="X5" s="41">
        <v>2</v>
      </c>
    </row>
    <row r="6" spans="1:24" ht="15.6" x14ac:dyDescent="0.25">
      <c r="A6" s="32" t="s">
        <v>8</v>
      </c>
      <c r="B6" s="41">
        <v>5</v>
      </c>
      <c r="C6" s="41">
        <v>4</v>
      </c>
      <c r="D6" s="41">
        <v>0</v>
      </c>
      <c r="E6" s="41">
        <v>0</v>
      </c>
      <c r="F6" s="41">
        <v>0</v>
      </c>
      <c r="G6" s="41">
        <v>0</v>
      </c>
      <c r="H6" s="41">
        <v>0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2</v>
      </c>
      <c r="P6" s="41">
        <v>0</v>
      </c>
      <c r="Q6" s="41">
        <v>0</v>
      </c>
      <c r="R6" s="41">
        <v>2</v>
      </c>
      <c r="S6" s="41">
        <v>1</v>
      </c>
      <c r="T6" s="41">
        <v>1</v>
      </c>
      <c r="U6" s="41">
        <v>1</v>
      </c>
      <c r="V6" s="41">
        <v>0</v>
      </c>
      <c r="W6" s="41">
        <v>1</v>
      </c>
      <c r="X6" s="41">
        <v>2</v>
      </c>
    </row>
    <row r="7" spans="1:24" ht="15.6" x14ac:dyDescent="0.25">
      <c r="A7" s="32" t="s">
        <v>11</v>
      </c>
      <c r="B7" s="41">
        <v>5</v>
      </c>
      <c r="C7" s="41">
        <v>4</v>
      </c>
      <c r="D7" s="41">
        <v>0</v>
      </c>
      <c r="E7" s="41">
        <v>0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1">
        <v>2</v>
      </c>
      <c r="P7" s="41">
        <v>0</v>
      </c>
      <c r="Q7" s="41">
        <v>0</v>
      </c>
      <c r="R7" s="41">
        <v>2</v>
      </c>
      <c r="S7" s="41">
        <v>1</v>
      </c>
      <c r="T7" s="41">
        <v>1</v>
      </c>
      <c r="U7" s="41">
        <v>1</v>
      </c>
      <c r="V7" s="41">
        <v>0</v>
      </c>
      <c r="W7" s="41">
        <v>1</v>
      </c>
      <c r="X7" s="41">
        <v>2</v>
      </c>
    </row>
    <row r="8" spans="1:24" ht="15.6" x14ac:dyDescent="0.25">
      <c r="A8" s="32" t="s">
        <v>13</v>
      </c>
      <c r="B8" s="41">
        <v>5</v>
      </c>
      <c r="C8" s="41">
        <v>4</v>
      </c>
      <c r="D8" s="41">
        <v>0</v>
      </c>
      <c r="E8" s="41">
        <v>0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1">
        <v>2</v>
      </c>
      <c r="P8" s="41">
        <v>0</v>
      </c>
      <c r="Q8" s="41">
        <v>0</v>
      </c>
      <c r="R8" s="41">
        <v>2</v>
      </c>
      <c r="S8" s="41">
        <v>1</v>
      </c>
      <c r="T8" s="41">
        <v>1</v>
      </c>
      <c r="U8" s="41">
        <v>1</v>
      </c>
      <c r="V8" s="41">
        <v>0</v>
      </c>
      <c r="W8" s="41">
        <v>1</v>
      </c>
      <c r="X8" s="41">
        <v>2</v>
      </c>
    </row>
    <row r="9" spans="1:24" ht="15.6" x14ac:dyDescent="0.25">
      <c r="A9" s="32" t="s">
        <v>16</v>
      </c>
      <c r="B9" s="41">
        <v>5</v>
      </c>
      <c r="C9" s="41">
        <v>4</v>
      </c>
      <c r="D9" s="41">
        <v>0</v>
      </c>
      <c r="E9" s="41">
        <v>0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1">
        <v>2</v>
      </c>
      <c r="P9" s="41">
        <v>0</v>
      </c>
      <c r="Q9" s="41">
        <v>0</v>
      </c>
      <c r="R9" s="41">
        <v>2</v>
      </c>
      <c r="S9" s="41">
        <v>1</v>
      </c>
      <c r="T9" s="41">
        <v>1</v>
      </c>
      <c r="U9" s="41">
        <v>1</v>
      </c>
      <c r="V9" s="41">
        <v>0</v>
      </c>
      <c r="W9" s="41">
        <v>1</v>
      </c>
      <c r="X9" s="41">
        <v>2</v>
      </c>
    </row>
    <row r="10" spans="1:24" ht="15.6" x14ac:dyDescent="0.25">
      <c r="A10" s="32" t="s">
        <v>18</v>
      </c>
      <c r="B10" s="41">
        <v>5</v>
      </c>
      <c r="C10" s="41">
        <v>4</v>
      </c>
      <c r="D10" s="41">
        <v>0</v>
      </c>
      <c r="E10" s="41">
        <v>0</v>
      </c>
      <c r="F10" s="41">
        <v>0</v>
      </c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41">
        <v>2</v>
      </c>
      <c r="P10" s="41">
        <v>0</v>
      </c>
      <c r="Q10" s="41">
        <v>0</v>
      </c>
      <c r="R10" s="41">
        <v>2</v>
      </c>
      <c r="S10" s="41">
        <v>1</v>
      </c>
      <c r="T10" s="41">
        <v>1</v>
      </c>
      <c r="U10" s="41">
        <v>1</v>
      </c>
      <c r="V10" s="41">
        <v>0</v>
      </c>
      <c r="W10" s="41">
        <v>1</v>
      </c>
      <c r="X10" s="41">
        <v>2</v>
      </c>
    </row>
    <row r="11" spans="1:24" ht="15.6" x14ac:dyDescent="0.25">
      <c r="A11" s="32" t="s">
        <v>20</v>
      </c>
      <c r="B11" s="41">
        <v>5</v>
      </c>
      <c r="C11" s="41">
        <v>4</v>
      </c>
      <c r="D11" s="41">
        <v>0</v>
      </c>
      <c r="E11" s="41">
        <v>0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>
        <v>0</v>
      </c>
      <c r="N11" s="41">
        <v>0</v>
      </c>
      <c r="O11" s="41">
        <v>2</v>
      </c>
      <c r="P11" s="41">
        <v>0</v>
      </c>
      <c r="Q11" s="41">
        <v>0</v>
      </c>
      <c r="R11" s="41">
        <v>2</v>
      </c>
      <c r="S11" s="41">
        <v>1</v>
      </c>
      <c r="T11" s="41">
        <v>1</v>
      </c>
      <c r="U11" s="41">
        <v>1</v>
      </c>
      <c r="V11" s="41">
        <v>0</v>
      </c>
      <c r="W11" s="41">
        <v>1</v>
      </c>
      <c r="X11" s="41">
        <v>2</v>
      </c>
    </row>
    <row r="12" spans="1:24" ht="15.6" x14ac:dyDescent="0.25">
      <c r="A12" s="32" t="s">
        <v>67</v>
      </c>
      <c r="B12" s="41">
        <v>5</v>
      </c>
      <c r="C12" s="41">
        <v>4</v>
      </c>
      <c r="D12" s="41">
        <v>0</v>
      </c>
      <c r="E12" s="41">
        <v>0</v>
      </c>
      <c r="F12" s="41">
        <v>0</v>
      </c>
      <c r="G12" s="41">
        <v>0</v>
      </c>
      <c r="H12" s="41">
        <v>0</v>
      </c>
      <c r="I12" s="41">
        <v>0</v>
      </c>
      <c r="J12" s="41">
        <v>0</v>
      </c>
      <c r="K12" s="41">
        <v>0</v>
      </c>
      <c r="L12" s="41">
        <v>0</v>
      </c>
      <c r="M12" s="41">
        <v>0</v>
      </c>
      <c r="N12" s="41">
        <v>0</v>
      </c>
      <c r="O12" s="41">
        <v>2</v>
      </c>
      <c r="P12" s="41">
        <v>0</v>
      </c>
      <c r="Q12" s="41">
        <v>0</v>
      </c>
      <c r="R12" s="41">
        <v>2</v>
      </c>
      <c r="S12" s="41">
        <v>1</v>
      </c>
      <c r="T12" s="41">
        <v>1</v>
      </c>
      <c r="U12" s="41">
        <v>1</v>
      </c>
      <c r="V12" s="41">
        <v>0</v>
      </c>
      <c r="W12" s="41">
        <v>1</v>
      </c>
      <c r="X12" s="41">
        <v>2</v>
      </c>
    </row>
    <row r="13" spans="1:24" ht="15.6" x14ac:dyDescent="0.25">
      <c r="A13" s="32" t="s">
        <v>23</v>
      </c>
      <c r="B13" s="41">
        <v>5</v>
      </c>
      <c r="C13" s="41">
        <v>4</v>
      </c>
      <c r="D13" s="41">
        <v>0</v>
      </c>
      <c r="E13" s="41">
        <v>0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>
        <v>2</v>
      </c>
      <c r="P13" s="41">
        <v>0</v>
      </c>
      <c r="Q13" s="41">
        <v>0</v>
      </c>
      <c r="R13" s="41">
        <v>2</v>
      </c>
      <c r="S13" s="41">
        <v>1</v>
      </c>
      <c r="T13" s="41">
        <v>1</v>
      </c>
      <c r="U13" s="41">
        <v>1</v>
      </c>
      <c r="V13" s="41">
        <v>0</v>
      </c>
      <c r="W13" s="41">
        <v>1</v>
      </c>
      <c r="X13" s="41">
        <v>2</v>
      </c>
    </row>
    <row r="14" spans="1:24" ht="15.6" x14ac:dyDescent="0.25">
      <c r="A14" s="32" t="s">
        <v>26</v>
      </c>
      <c r="B14" s="41">
        <v>5</v>
      </c>
      <c r="C14" s="41">
        <v>4</v>
      </c>
      <c r="D14" s="41">
        <v>0</v>
      </c>
      <c r="E14" s="41">
        <v>0</v>
      </c>
      <c r="F14" s="41">
        <v>0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41">
        <v>2</v>
      </c>
      <c r="P14" s="41">
        <v>0</v>
      </c>
      <c r="Q14" s="41">
        <v>0</v>
      </c>
      <c r="R14" s="41">
        <v>2</v>
      </c>
      <c r="S14" s="41">
        <v>1</v>
      </c>
      <c r="T14" s="41">
        <v>1</v>
      </c>
      <c r="U14" s="41">
        <v>1</v>
      </c>
      <c r="V14" s="41">
        <v>0</v>
      </c>
      <c r="W14" s="41">
        <v>1</v>
      </c>
      <c r="X14" s="41">
        <v>2</v>
      </c>
    </row>
    <row r="15" spans="1:24" ht="15.6" x14ac:dyDescent="0.25">
      <c r="A15" s="32" t="s">
        <v>29</v>
      </c>
      <c r="B15" s="41">
        <v>5</v>
      </c>
      <c r="C15" s="41">
        <v>4</v>
      </c>
      <c r="D15" s="41">
        <v>0</v>
      </c>
      <c r="E15" s="41">
        <v>0</v>
      </c>
      <c r="F15" s="41">
        <v>0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  <c r="N15" s="41">
        <v>0</v>
      </c>
      <c r="O15" s="41">
        <v>2</v>
      </c>
      <c r="P15" s="41">
        <v>0</v>
      </c>
      <c r="Q15" s="41">
        <v>0</v>
      </c>
      <c r="R15" s="41">
        <v>2</v>
      </c>
      <c r="S15" s="41">
        <v>1</v>
      </c>
      <c r="T15" s="41">
        <v>1</v>
      </c>
      <c r="U15" s="41">
        <v>1</v>
      </c>
      <c r="V15" s="41">
        <v>0</v>
      </c>
      <c r="W15" s="41">
        <v>1</v>
      </c>
      <c r="X15" s="41">
        <v>2</v>
      </c>
    </row>
    <row r="16" spans="1:24" ht="15.6" x14ac:dyDescent="0.25">
      <c r="A16" s="32" t="s">
        <v>68</v>
      </c>
      <c r="B16" s="41">
        <v>5</v>
      </c>
      <c r="C16" s="41">
        <v>4</v>
      </c>
      <c r="D16" s="41">
        <v>0</v>
      </c>
      <c r="E16" s="41">
        <v>0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2</v>
      </c>
      <c r="P16" s="41">
        <v>0</v>
      </c>
      <c r="Q16" s="41">
        <v>0</v>
      </c>
      <c r="R16" s="41">
        <v>2</v>
      </c>
      <c r="S16" s="41">
        <v>1</v>
      </c>
      <c r="T16" s="41">
        <v>1</v>
      </c>
      <c r="U16" s="41">
        <v>1</v>
      </c>
      <c r="V16" s="41">
        <v>0</v>
      </c>
      <c r="W16" s="41">
        <v>1</v>
      </c>
      <c r="X16" s="41">
        <v>2</v>
      </c>
    </row>
    <row r="17" spans="1:24" ht="15.6" x14ac:dyDescent="0.25">
      <c r="A17" s="32" t="s">
        <v>32</v>
      </c>
      <c r="B17" s="41">
        <v>5</v>
      </c>
      <c r="C17" s="41">
        <v>5</v>
      </c>
      <c r="D17" s="41">
        <v>0</v>
      </c>
      <c r="E17" s="41">
        <v>0</v>
      </c>
      <c r="F17" s="41">
        <v>0</v>
      </c>
      <c r="G17" s="41">
        <v>1</v>
      </c>
      <c r="H17" s="41">
        <v>1</v>
      </c>
      <c r="I17" s="41">
        <v>0</v>
      </c>
      <c r="J17" s="41">
        <v>2</v>
      </c>
      <c r="K17" s="41">
        <v>3</v>
      </c>
      <c r="L17" s="41">
        <v>0</v>
      </c>
      <c r="M17" s="41">
        <v>0</v>
      </c>
      <c r="N17" s="41">
        <v>0</v>
      </c>
      <c r="O17" s="41">
        <v>3</v>
      </c>
      <c r="P17" s="41">
        <v>1</v>
      </c>
      <c r="Q17" s="41">
        <v>1</v>
      </c>
      <c r="R17" s="41">
        <v>0</v>
      </c>
      <c r="S17" s="41">
        <v>1</v>
      </c>
      <c r="T17" s="41">
        <v>1</v>
      </c>
      <c r="U17" s="41">
        <v>1</v>
      </c>
      <c r="V17" s="41">
        <v>0</v>
      </c>
      <c r="W17" s="41">
        <v>2</v>
      </c>
      <c r="X17" s="41">
        <v>2</v>
      </c>
    </row>
    <row r="18" spans="1:24" ht="15.6" x14ac:dyDescent="0.25">
      <c r="A18" s="32" t="s">
        <v>34</v>
      </c>
      <c r="B18" s="41">
        <v>5</v>
      </c>
      <c r="C18" s="41">
        <v>5</v>
      </c>
      <c r="D18" s="41">
        <v>0</v>
      </c>
      <c r="E18" s="41">
        <v>0</v>
      </c>
      <c r="F18" s="41">
        <v>0</v>
      </c>
      <c r="G18" s="41">
        <v>1</v>
      </c>
      <c r="H18" s="41">
        <v>1</v>
      </c>
      <c r="I18" s="41">
        <v>0</v>
      </c>
      <c r="J18" s="41">
        <v>2</v>
      </c>
      <c r="K18" s="41">
        <v>3</v>
      </c>
      <c r="L18" s="41">
        <v>0</v>
      </c>
      <c r="M18" s="41">
        <v>0</v>
      </c>
      <c r="N18" s="41">
        <v>0</v>
      </c>
      <c r="O18" s="41">
        <v>3</v>
      </c>
      <c r="P18" s="41">
        <v>1</v>
      </c>
      <c r="Q18" s="41">
        <v>1</v>
      </c>
      <c r="R18" s="41">
        <v>0</v>
      </c>
      <c r="S18" s="41">
        <v>1</v>
      </c>
      <c r="T18" s="41">
        <v>1</v>
      </c>
      <c r="U18" s="41">
        <v>1</v>
      </c>
      <c r="V18" s="41">
        <v>0</v>
      </c>
      <c r="W18" s="41">
        <v>2</v>
      </c>
      <c r="X18" s="41">
        <v>2</v>
      </c>
    </row>
    <row r="19" spans="1:24" ht="15.6" x14ac:dyDescent="0.25">
      <c r="A19" s="32" t="s">
        <v>69</v>
      </c>
      <c r="B19" s="41">
        <v>5</v>
      </c>
      <c r="C19" s="41">
        <v>5</v>
      </c>
      <c r="D19" s="41">
        <v>0</v>
      </c>
      <c r="E19" s="41">
        <v>0</v>
      </c>
      <c r="F19" s="41">
        <v>0</v>
      </c>
      <c r="G19" s="41">
        <v>1</v>
      </c>
      <c r="H19" s="41">
        <v>1</v>
      </c>
      <c r="I19" s="41">
        <v>0</v>
      </c>
      <c r="J19" s="41">
        <v>2</v>
      </c>
      <c r="K19" s="41">
        <v>3</v>
      </c>
      <c r="L19" s="41">
        <v>0</v>
      </c>
      <c r="M19" s="41">
        <v>0</v>
      </c>
      <c r="N19" s="41">
        <v>0</v>
      </c>
      <c r="O19" s="41">
        <v>3</v>
      </c>
      <c r="P19" s="41">
        <v>1</v>
      </c>
      <c r="Q19" s="41">
        <v>1</v>
      </c>
      <c r="R19" s="41">
        <v>0</v>
      </c>
      <c r="S19" s="41">
        <v>1</v>
      </c>
      <c r="T19" s="41">
        <v>1</v>
      </c>
      <c r="U19" s="41">
        <v>1</v>
      </c>
      <c r="V19" s="41">
        <v>0</v>
      </c>
      <c r="W19" s="41">
        <v>2</v>
      </c>
      <c r="X19" s="41">
        <v>2</v>
      </c>
    </row>
    <row r="20" spans="1:24" ht="15.6" x14ac:dyDescent="0.25">
      <c r="A20" s="32" t="s">
        <v>70</v>
      </c>
      <c r="B20" s="41">
        <v>5</v>
      </c>
      <c r="C20" s="41">
        <v>5</v>
      </c>
      <c r="D20" s="41">
        <v>0</v>
      </c>
      <c r="E20" s="41">
        <v>0</v>
      </c>
      <c r="F20" s="41">
        <v>0</v>
      </c>
      <c r="G20" s="41">
        <v>1</v>
      </c>
      <c r="H20" s="41">
        <v>1</v>
      </c>
      <c r="I20" s="41">
        <v>0</v>
      </c>
      <c r="J20" s="41">
        <v>2</v>
      </c>
      <c r="K20" s="41">
        <v>3</v>
      </c>
      <c r="L20" s="41">
        <v>0</v>
      </c>
      <c r="M20" s="41">
        <v>0</v>
      </c>
      <c r="N20" s="41">
        <v>0</v>
      </c>
      <c r="O20" s="41">
        <v>3</v>
      </c>
      <c r="P20" s="41">
        <v>1</v>
      </c>
      <c r="Q20" s="41">
        <v>1</v>
      </c>
      <c r="R20" s="41">
        <v>0</v>
      </c>
      <c r="S20" s="41">
        <v>1</v>
      </c>
      <c r="T20" s="41">
        <v>1</v>
      </c>
      <c r="U20" s="41">
        <v>1</v>
      </c>
      <c r="V20" s="41">
        <v>0</v>
      </c>
      <c r="W20" s="41">
        <v>2</v>
      </c>
      <c r="X20" s="41">
        <v>2</v>
      </c>
    </row>
    <row r="21" spans="1:24" ht="15.6" x14ac:dyDescent="0.25">
      <c r="A21" s="32" t="s">
        <v>37</v>
      </c>
      <c r="B21" s="41">
        <v>6</v>
      </c>
      <c r="C21" s="41">
        <v>5</v>
      </c>
      <c r="D21" s="41">
        <v>0</v>
      </c>
      <c r="E21" s="41">
        <v>0</v>
      </c>
      <c r="F21" s="41">
        <v>0</v>
      </c>
      <c r="G21" s="41">
        <v>1</v>
      </c>
      <c r="H21" s="52">
        <v>1</v>
      </c>
      <c r="I21" s="41">
        <v>0</v>
      </c>
      <c r="J21" s="41">
        <v>2</v>
      </c>
      <c r="K21" s="41">
        <v>3</v>
      </c>
      <c r="L21" s="41">
        <v>1</v>
      </c>
      <c r="M21" s="41">
        <v>0</v>
      </c>
      <c r="N21" s="41">
        <v>0</v>
      </c>
      <c r="O21" s="41">
        <v>3</v>
      </c>
      <c r="P21" s="41">
        <v>0</v>
      </c>
      <c r="Q21" s="41">
        <v>0</v>
      </c>
      <c r="R21" s="41">
        <v>0</v>
      </c>
      <c r="S21" s="41">
        <v>1</v>
      </c>
      <c r="T21" s="41">
        <v>1</v>
      </c>
      <c r="U21" s="41">
        <v>1</v>
      </c>
      <c r="V21" s="41">
        <v>0</v>
      </c>
      <c r="W21" s="41">
        <v>2</v>
      </c>
      <c r="X21" s="41">
        <v>2</v>
      </c>
    </row>
    <row r="22" spans="1:24" ht="15.6" x14ac:dyDescent="0.25">
      <c r="A22" s="32" t="s">
        <v>40</v>
      </c>
      <c r="B22" s="41">
        <v>6</v>
      </c>
      <c r="C22" s="41">
        <v>5</v>
      </c>
      <c r="D22" s="41">
        <v>0</v>
      </c>
      <c r="E22" s="41">
        <v>0</v>
      </c>
      <c r="F22" s="41">
        <v>0</v>
      </c>
      <c r="G22" s="41">
        <v>1</v>
      </c>
      <c r="H22" s="52">
        <v>1</v>
      </c>
      <c r="I22" s="41">
        <v>0</v>
      </c>
      <c r="J22" s="41">
        <v>2</v>
      </c>
      <c r="K22" s="41">
        <v>3</v>
      </c>
      <c r="L22" s="41">
        <v>1</v>
      </c>
      <c r="M22" s="41">
        <v>0</v>
      </c>
      <c r="N22" s="41">
        <v>0</v>
      </c>
      <c r="O22" s="41">
        <v>3</v>
      </c>
      <c r="P22" s="41">
        <v>0</v>
      </c>
      <c r="Q22" s="41">
        <v>0</v>
      </c>
      <c r="R22" s="41">
        <v>0</v>
      </c>
      <c r="S22" s="41">
        <v>1</v>
      </c>
      <c r="T22" s="41">
        <v>1</v>
      </c>
      <c r="U22" s="41">
        <v>1</v>
      </c>
      <c r="V22" s="41">
        <v>0</v>
      </c>
      <c r="W22" s="41">
        <v>2</v>
      </c>
      <c r="X22" s="41">
        <v>2</v>
      </c>
    </row>
    <row r="23" spans="1:24" ht="15.6" x14ac:dyDescent="0.25">
      <c r="A23" s="32" t="s">
        <v>43</v>
      </c>
      <c r="B23" s="41">
        <v>6</v>
      </c>
      <c r="C23" s="41">
        <v>5</v>
      </c>
      <c r="D23" s="41">
        <v>0</v>
      </c>
      <c r="E23" s="41">
        <v>0</v>
      </c>
      <c r="F23" s="41">
        <v>0</v>
      </c>
      <c r="G23" s="41">
        <v>1</v>
      </c>
      <c r="H23" s="52">
        <v>1</v>
      </c>
      <c r="I23" s="41">
        <v>0</v>
      </c>
      <c r="J23" s="41">
        <v>2</v>
      </c>
      <c r="K23" s="41">
        <v>3</v>
      </c>
      <c r="L23" s="41">
        <v>1</v>
      </c>
      <c r="M23" s="41">
        <v>0</v>
      </c>
      <c r="N23" s="41">
        <v>0</v>
      </c>
      <c r="O23" s="41">
        <v>3</v>
      </c>
      <c r="P23" s="41">
        <v>0</v>
      </c>
      <c r="Q23" s="41">
        <v>0</v>
      </c>
      <c r="R23" s="41">
        <v>0</v>
      </c>
      <c r="S23" s="41">
        <v>1</v>
      </c>
      <c r="T23" s="41">
        <v>1</v>
      </c>
      <c r="U23" s="41">
        <v>1</v>
      </c>
      <c r="V23" s="41">
        <v>0</v>
      </c>
      <c r="W23" s="41">
        <v>2</v>
      </c>
      <c r="X23" s="41">
        <v>2</v>
      </c>
    </row>
    <row r="24" spans="1:24" ht="15.6" x14ac:dyDescent="0.25">
      <c r="A24" s="32" t="s">
        <v>78</v>
      </c>
      <c r="B24" s="41">
        <v>6</v>
      </c>
      <c r="C24" s="41">
        <v>5</v>
      </c>
      <c r="D24" s="41">
        <v>0</v>
      </c>
      <c r="E24" s="41">
        <v>0</v>
      </c>
      <c r="F24" s="41">
        <v>0</v>
      </c>
      <c r="G24" s="41">
        <v>1</v>
      </c>
      <c r="H24" s="52">
        <v>1</v>
      </c>
      <c r="I24" s="41">
        <v>0</v>
      </c>
      <c r="J24" s="41">
        <v>2</v>
      </c>
      <c r="K24" s="41">
        <v>3</v>
      </c>
      <c r="L24" s="41">
        <v>1</v>
      </c>
      <c r="M24" s="41">
        <v>0</v>
      </c>
      <c r="N24" s="41">
        <v>0</v>
      </c>
      <c r="O24" s="41">
        <v>3</v>
      </c>
      <c r="P24" s="41">
        <v>0</v>
      </c>
      <c r="Q24" s="41">
        <v>0</v>
      </c>
      <c r="R24" s="41">
        <v>0</v>
      </c>
      <c r="S24" s="41">
        <v>1</v>
      </c>
      <c r="T24" s="41">
        <v>1</v>
      </c>
      <c r="U24" s="41">
        <v>1</v>
      </c>
      <c r="V24" s="41">
        <v>0</v>
      </c>
      <c r="W24" s="41">
        <v>2</v>
      </c>
      <c r="X24" s="41">
        <v>2</v>
      </c>
    </row>
    <row r="25" spans="1:24" ht="15.6" x14ac:dyDescent="0.25">
      <c r="A25" s="32" t="s">
        <v>46</v>
      </c>
      <c r="B25" s="41">
        <v>4</v>
      </c>
      <c r="C25" s="41">
        <v>6</v>
      </c>
      <c r="D25" s="41">
        <v>0</v>
      </c>
      <c r="E25" s="41">
        <v>0</v>
      </c>
      <c r="F25" s="41">
        <v>0</v>
      </c>
      <c r="G25" s="41">
        <v>1</v>
      </c>
      <c r="H25" s="41">
        <v>2</v>
      </c>
      <c r="I25" s="41">
        <v>0</v>
      </c>
      <c r="J25" s="41">
        <v>2</v>
      </c>
      <c r="K25" s="41">
        <v>2</v>
      </c>
      <c r="L25" s="41">
        <v>1</v>
      </c>
      <c r="M25" s="41">
        <v>2</v>
      </c>
      <c r="N25" s="41">
        <v>0</v>
      </c>
      <c r="O25" s="41">
        <v>3</v>
      </c>
      <c r="P25" s="41">
        <v>0</v>
      </c>
      <c r="Q25" s="41">
        <v>0</v>
      </c>
      <c r="R25" s="41">
        <v>0</v>
      </c>
      <c r="S25" s="41">
        <v>1</v>
      </c>
      <c r="T25" s="41">
        <v>1</v>
      </c>
      <c r="U25" s="41">
        <v>1</v>
      </c>
      <c r="V25" s="41">
        <v>0</v>
      </c>
      <c r="W25" s="41">
        <v>2</v>
      </c>
      <c r="X25" s="41">
        <v>2</v>
      </c>
    </row>
    <row r="26" spans="1:24" ht="15.6" x14ac:dyDescent="0.25">
      <c r="A26" s="32" t="s">
        <v>47</v>
      </c>
      <c r="B26" s="41">
        <v>4</v>
      </c>
      <c r="C26" s="41">
        <v>6</v>
      </c>
      <c r="D26" s="41">
        <v>0</v>
      </c>
      <c r="E26" s="41">
        <v>0</v>
      </c>
      <c r="F26" s="41">
        <v>0</v>
      </c>
      <c r="G26" s="41">
        <v>1</v>
      </c>
      <c r="H26" s="41">
        <v>2</v>
      </c>
      <c r="I26" s="41">
        <v>0</v>
      </c>
      <c r="J26" s="41">
        <v>2</v>
      </c>
      <c r="K26" s="41">
        <v>2</v>
      </c>
      <c r="L26" s="41">
        <v>1</v>
      </c>
      <c r="M26" s="41">
        <v>2</v>
      </c>
      <c r="N26" s="41">
        <v>0</v>
      </c>
      <c r="O26" s="41">
        <v>3</v>
      </c>
      <c r="P26" s="41">
        <v>0</v>
      </c>
      <c r="Q26" s="41">
        <v>0</v>
      </c>
      <c r="R26" s="41">
        <v>0</v>
      </c>
      <c r="S26" s="41">
        <v>1</v>
      </c>
      <c r="T26" s="41">
        <v>1</v>
      </c>
      <c r="U26" s="41">
        <v>1</v>
      </c>
      <c r="V26" s="41">
        <v>0</v>
      </c>
      <c r="W26" s="41">
        <v>2</v>
      </c>
      <c r="X26" s="41">
        <v>2</v>
      </c>
    </row>
    <row r="27" spans="1:24" ht="15.6" x14ac:dyDescent="0.25">
      <c r="A27" s="32" t="s">
        <v>48</v>
      </c>
      <c r="B27" s="41">
        <v>4</v>
      </c>
      <c r="C27" s="41">
        <v>6</v>
      </c>
      <c r="D27" s="41">
        <v>0</v>
      </c>
      <c r="E27" s="41">
        <v>0</v>
      </c>
      <c r="F27" s="41">
        <v>0</v>
      </c>
      <c r="G27" s="41">
        <v>1</v>
      </c>
      <c r="H27" s="41">
        <v>2</v>
      </c>
      <c r="I27" s="41">
        <v>0</v>
      </c>
      <c r="J27" s="41">
        <v>2</v>
      </c>
      <c r="K27" s="41">
        <v>2</v>
      </c>
      <c r="L27" s="41">
        <v>1</v>
      </c>
      <c r="M27" s="41">
        <v>2</v>
      </c>
      <c r="N27" s="41">
        <v>0</v>
      </c>
      <c r="O27" s="41">
        <v>3</v>
      </c>
      <c r="P27" s="41">
        <v>2</v>
      </c>
      <c r="Q27" s="41">
        <v>2</v>
      </c>
      <c r="R27" s="41">
        <v>0</v>
      </c>
      <c r="S27" s="41">
        <v>1</v>
      </c>
      <c r="T27" s="41">
        <v>1</v>
      </c>
      <c r="U27" s="41">
        <v>1</v>
      </c>
      <c r="V27" s="41">
        <v>0</v>
      </c>
      <c r="W27" s="41">
        <v>2</v>
      </c>
      <c r="X27" s="41">
        <v>2</v>
      </c>
    </row>
    <row r="28" spans="1:24" ht="15.6" x14ac:dyDescent="0.25">
      <c r="A28" s="32" t="s">
        <v>79</v>
      </c>
      <c r="B28" s="41">
        <v>4</v>
      </c>
      <c r="C28" s="41">
        <v>6</v>
      </c>
      <c r="D28" s="41">
        <v>0</v>
      </c>
      <c r="E28" s="41">
        <v>0</v>
      </c>
      <c r="F28" s="41">
        <v>0</v>
      </c>
      <c r="G28" s="41">
        <v>1</v>
      </c>
      <c r="H28" s="41">
        <v>2</v>
      </c>
      <c r="I28" s="41">
        <v>0</v>
      </c>
      <c r="J28" s="41">
        <v>2</v>
      </c>
      <c r="K28" s="41">
        <v>2</v>
      </c>
      <c r="L28" s="41">
        <v>1</v>
      </c>
      <c r="M28" s="41">
        <v>2</v>
      </c>
      <c r="N28" s="41">
        <v>0</v>
      </c>
      <c r="O28" s="41">
        <v>3</v>
      </c>
      <c r="P28" s="41">
        <v>2</v>
      </c>
      <c r="Q28" s="41">
        <v>2</v>
      </c>
      <c r="R28" s="41">
        <v>0</v>
      </c>
      <c r="S28" s="41">
        <v>1</v>
      </c>
      <c r="T28" s="41">
        <v>1</v>
      </c>
      <c r="U28" s="41">
        <v>1</v>
      </c>
      <c r="V28" s="41">
        <v>0</v>
      </c>
      <c r="W28" s="41">
        <v>2</v>
      </c>
      <c r="X28" s="41">
        <v>2</v>
      </c>
    </row>
    <row r="29" spans="1:24" ht="15.6" x14ac:dyDescent="0.25">
      <c r="A29" s="32" t="s">
        <v>49</v>
      </c>
      <c r="B29" s="41">
        <v>3</v>
      </c>
      <c r="C29" s="41">
        <v>6</v>
      </c>
      <c r="D29" s="41">
        <v>0</v>
      </c>
      <c r="E29" s="41">
        <v>0</v>
      </c>
      <c r="F29" s="41">
        <v>0</v>
      </c>
      <c r="G29" s="41">
        <v>2</v>
      </c>
      <c r="H29" s="41">
        <v>2</v>
      </c>
      <c r="I29" s="41">
        <v>0</v>
      </c>
      <c r="J29" s="41">
        <v>2</v>
      </c>
      <c r="K29" s="41">
        <v>2</v>
      </c>
      <c r="L29" s="41">
        <v>1</v>
      </c>
      <c r="M29" s="41">
        <v>2</v>
      </c>
      <c r="N29" s="41">
        <v>2</v>
      </c>
      <c r="O29" s="41">
        <v>3</v>
      </c>
      <c r="P29" s="41">
        <v>2</v>
      </c>
      <c r="Q29" s="41">
        <v>2</v>
      </c>
      <c r="R29" s="41">
        <v>0</v>
      </c>
      <c r="S29" s="41">
        <v>1</v>
      </c>
      <c r="T29" s="41">
        <v>1</v>
      </c>
      <c r="U29" s="41">
        <v>1</v>
      </c>
      <c r="V29" s="41">
        <v>1</v>
      </c>
      <c r="W29" s="41">
        <v>1</v>
      </c>
      <c r="X29" s="41">
        <v>3</v>
      </c>
    </row>
    <row r="30" spans="1:24" ht="15.6" x14ac:dyDescent="0.25">
      <c r="A30" s="32" t="s">
        <v>50</v>
      </c>
      <c r="B30" s="41">
        <v>3</v>
      </c>
      <c r="C30" s="41">
        <v>6</v>
      </c>
      <c r="D30" s="41">
        <v>0</v>
      </c>
      <c r="E30" s="41">
        <v>0</v>
      </c>
      <c r="F30" s="41">
        <v>0</v>
      </c>
      <c r="G30" s="41">
        <v>2</v>
      </c>
      <c r="H30" s="41">
        <v>2</v>
      </c>
      <c r="I30" s="41">
        <v>0</v>
      </c>
      <c r="J30" s="41">
        <v>2</v>
      </c>
      <c r="K30" s="41">
        <v>2</v>
      </c>
      <c r="L30" s="41">
        <v>1</v>
      </c>
      <c r="M30" s="41">
        <v>2</v>
      </c>
      <c r="N30" s="41">
        <v>2</v>
      </c>
      <c r="O30" s="41">
        <v>3</v>
      </c>
      <c r="P30" s="41">
        <v>2</v>
      </c>
      <c r="Q30" s="41">
        <v>2</v>
      </c>
      <c r="R30" s="41">
        <v>0</v>
      </c>
      <c r="S30" s="41">
        <v>1</v>
      </c>
      <c r="T30" s="41">
        <v>1</v>
      </c>
      <c r="U30" s="41">
        <v>1</v>
      </c>
      <c r="V30" s="41">
        <v>1</v>
      </c>
      <c r="W30" s="41">
        <v>1</v>
      </c>
      <c r="X30" s="41">
        <v>3</v>
      </c>
    </row>
    <row r="31" spans="1:24" ht="15.6" x14ac:dyDescent="0.25">
      <c r="A31" s="32" t="s">
        <v>71</v>
      </c>
      <c r="B31" s="41">
        <v>3</v>
      </c>
      <c r="C31" s="41">
        <v>6</v>
      </c>
      <c r="D31" s="41">
        <v>0</v>
      </c>
      <c r="E31" s="41">
        <v>0</v>
      </c>
      <c r="F31" s="41">
        <v>0</v>
      </c>
      <c r="G31" s="41">
        <v>2</v>
      </c>
      <c r="H31" s="41">
        <v>2</v>
      </c>
      <c r="I31" s="41">
        <v>0</v>
      </c>
      <c r="J31" s="41">
        <v>2</v>
      </c>
      <c r="K31" s="41">
        <v>2</v>
      </c>
      <c r="L31" s="41">
        <v>1</v>
      </c>
      <c r="M31" s="41">
        <v>2</v>
      </c>
      <c r="N31" s="41">
        <v>2</v>
      </c>
      <c r="O31" s="41">
        <v>3</v>
      </c>
      <c r="P31" s="41">
        <v>2</v>
      </c>
      <c r="Q31" s="41">
        <v>2</v>
      </c>
      <c r="R31" s="41">
        <v>0</v>
      </c>
      <c r="S31" s="41">
        <v>1</v>
      </c>
      <c r="T31" s="41">
        <v>1</v>
      </c>
      <c r="U31" s="41">
        <v>1</v>
      </c>
      <c r="V31" s="41">
        <v>1</v>
      </c>
      <c r="W31" s="41">
        <v>1</v>
      </c>
      <c r="X31" s="41">
        <v>3</v>
      </c>
    </row>
    <row r="32" spans="1:24" ht="15.6" x14ac:dyDescent="0.25">
      <c r="A32" s="33" t="s">
        <v>80</v>
      </c>
      <c r="B32" s="41">
        <v>3</v>
      </c>
      <c r="C32" s="41">
        <v>6</v>
      </c>
      <c r="D32" s="41">
        <v>0</v>
      </c>
      <c r="E32" s="41">
        <v>0</v>
      </c>
      <c r="F32" s="41">
        <v>0</v>
      </c>
      <c r="G32" s="41">
        <v>2</v>
      </c>
      <c r="H32" s="41">
        <v>2</v>
      </c>
      <c r="I32" s="41">
        <v>0</v>
      </c>
      <c r="J32" s="41">
        <v>2</v>
      </c>
      <c r="K32" s="41">
        <v>2</v>
      </c>
      <c r="L32" s="41">
        <v>1</v>
      </c>
      <c r="M32" s="41">
        <v>2</v>
      </c>
      <c r="N32" s="41">
        <v>2</v>
      </c>
      <c r="O32" s="41">
        <v>3</v>
      </c>
      <c r="P32" s="41">
        <v>0</v>
      </c>
      <c r="Q32" s="41">
        <v>0</v>
      </c>
      <c r="R32" s="41">
        <v>0</v>
      </c>
      <c r="S32" s="41">
        <v>1</v>
      </c>
      <c r="T32" s="41">
        <v>1</v>
      </c>
      <c r="U32" s="41">
        <v>1</v>
      </c>
      <c r="V32" s="41">
        <v>1</v>
      </c>
      <c r="W32" s="41">
        <v>1</v>
      </c>
      <c r="X32" s="41">
        <v>3</v>
      </c>
    </row>
    <row r="33" spans="1:24" ht="15.6" x14ac:dyDescent="0.25">
      <c r="A33" s="32" t="s">
        <v>51</v>
      </c>
      <c r="B33" s="41">
        <v>3</v>
      </c>
      <c r="C33" s="41">
        <v>6</v>
      </c>
      <c r="D33" s="41">
        <v>0</v>
      </c>
      <c r="E33" s="41">
        <v>0</v>
      </c>
      <c r="F33" s="41">
        <v>0</v>
      </c>
      <c r="G33" s="41">
        <v>2</v>
      </c>
      <c r="H33" s="41">
        <v>2</v>
      </c>
      <c r="I33" s="41">
        <v>0</v>
      </c>
      <c r="J33" s="41">
        <v>3</v>
      </c>
      <c r="K33" s="41">
        <v>3</v>
      </c>
      <c r="L33" s="41">
        <v>1</v>
      </c>
      <c r="M33" s="41">
        <v>3</v>
      </c>
      <c r="N33" s="41">
        <v>2</v>
      </c>
      <c r="O33" s="41">
        <v>3</v>
      </c>
      <c r="P33" s="41">
        <v>0</v>
      </c>
      <c r="Q33" s="41">
        <v>0</v>
      </c>
      <c r="R33" s="41">
        <v>0</v>
      </c>
      <c r="S33" s="41">
        <v>0</v>
      </c>
      <c r="T33" s="41">
        <v>1</v>
      </c>
      <c r="U33" s="41">
        <v>0</v>
      </c>
      <c r="V33" s="41">
        <v>1</v>
      </c>
      <c r="W33" s="41">
        <v>1</v>
      </c>
      <c r="X33" s="41">
        <v>3</v>
      </c>
    </row>
    <row r="34" spans="1:24" ht="15.6" x14ac:dyDescent="0.25">
      <c r="A34" s="32" t="s">
        <v>52</v>
      </c>
      <c r="B34" s="41">
        <v>3</v>
      </c>
      <c r="C34" s="41">
        <v>6</v>
      </c>
      <c r="D34" s="41">
        <v>0</v>
      </c>
      <c r="E34" s="41">
        <v>0</v>
      </c>
      <c r="F34" s="41">
        <v>0</v>
      </c>
      <c r="G34" s="41">
        <v>2</v>
      </c>
      <c r="H34" s="41">
        <v>2</v>
      </c>
      <c r="I34" s="41">
        <v>0</v>
      </c>
      <c r="J34" s="41">
        <v>3</v>
      </c>
      <c r="K34" s="41">
        <v>3</v>
      </c>
      <c r="L34" s="41">
        <v>1</v>
      </c>
      <c r="M34" s="41">
        <v>3</v>
      </c>
      <c r="N34" s="41">
        <v>2</v>
      </c>
      <c r="O34" s="41">
        <v>3</v>
      </c>
      <c r="P34" s="41">
        <v>0</v>
      </c>
      <c r="Q34" s="41">
        <v>0</v>
      </c>
      <c r="R34" s="41">
        <v>0</v>
      </c>
      <c r="S34" s="41">
        <v>0</v>
      </c>
      <c r="T34" s="41">
        <v>1</v>
      </c>
      <c r="U34" s="41">
        <v>0</v>
      </c>
      <c r="V34" s="41">
        <v>1</v>
      </c>
      <c r="W34" s="41">
        <v>1</v>
      </c>
      <c r="X34" s="41">
        <v>3</v>
      </c>
    </row>
    <row r="35" spans="1:24" ht="15.6" x14ac:dyDescent="0.25">
      <c r="A35" s="32" t="s">
        <v>53</v>
      </c>
      <c r="B35" s="41">
        <v>3</v>
      </c>
      <c r="C35" s="41">
        <v>6</v>
      </c>
      <c r="D35" s="41">
        <v>0</v>
      </c>
      <c r="E35" s="41">
        <v>0</v>
      </c>
      <c r="F35" s="41">
        <v>0</v>
      </c>
      <c r="G35" s="41">
        <v>2</v>
      </c>
      <c r="H35" s="41">
        <v>2</v>
      </c>
      <c r="I35" s="41">
        <v>0</v>
      </c>
      <c r="J35" s="41">
        <v>3</v>
      </c>
      <c r="K35" s="41">
        <v>3</v>
      </c>
      <c r="L35" s="41">
        <v>1</v>
      </c>
      <c r="M35" s="41">
        <v>3</v>
      </c>
      <c r="N35" s="41">
        <v>2</v>
      </c>
      <c r="O35" s="41">
        <v>3</v>
      </c>
      <c r="P35" s="41">
        <v>0</v>
      </c>
      <c r="Q35" s="41">
        <v>0</v>
      </c>
      <c r="R35" s="41">
        <v>0</v>
      </c>
      <c r="S35" s="41">
        <v>0</v>
      </c>
      <c r="T35" s="41">
        <v>1</v>
      </c>
      <c r="U35" s="41">
        <v>0</v>
      </c>
      <c r="V35" s="41">
        <v>1</v>
      </c>
      <c r="W35" s="41">
        <v>1</v>
      </c>
      <c r="X35" s="41">
        <v>3</v>
      </c>
    </row>
    <row r="36" spans="1:24" ht="15.6" x14ac:dyDescent="0.25">
      <c r="A36" s="32" t="s">
        <v>81</v>
      </c>
      <c r="B36" s="41">
        <v>3</v>
      </c>
      <c r="C36" s="41">
        <v>6</v>
      </c>
      <c r="D36" s="41">
        <v>0</v>
      </c>
      <c r="E36" s="41">
        <v>0</v>
      </c>
      <c r="F36" s="41">
        <v>0</v>
      </c>
      <c r="G36" s="41">
        <v>2</v>
      </c>
      <c r="H36" s="41">
        <v>2</v>
      </c>
      <c r="I36" s="41">
        <v>0</v>
      </c>
      <c r="J36" s="41">
        <v>3</v>
      </c>
      <c r="K36" s="41">
        <v>3</v>
      </c>
      <c r="L36" s="41">
        <v>1</v>
      </c>
      <c r="M36" s="41">
        <v>3</v>
      </c>
      <c r="N36" s="41">
        <v>2</v>
      </c>
      <c r="O36" s="41">
        <v>3</v>
      </c>
      <c r="P36" s="41">
        <v>0</v>
      </c>
      <c r="Q36" s="41">
        <v>0</v>
      </c>
      <c r="R36" s="41">
        <v>0</v>
      </c>
      <c r="S36" s="41">
        <v>0</v>
      </c>
      <c r="T36" s="41">
        <v>1</v>
      </c>
      <c r="U36" s="41">
        <v>0</v>
      </c>
      <c r="V36" s="41">
        <v>1</v>
      </c>
      <c r="W36" s="41">
        <v>1</v>
      </c>
      <c r="X36" s="41">
        <v>3</v>
      </c>
    </row>
    <row r="37" spans="1:24" ht="15.6" x14ac:dyDescent="0.25">
      <c r="A37" s="32" t="s">
        <v>54</v>
      </c>
      <c r="B37" s="41">
        <v>2</v>
      </c>
      <c r="C37" s="41">
        <v>8</v>
      </c>
      <c r="D37" s="41">
        <v>0</v>
      </c>
      <c r="E37" s="41">
        <v>0</v>
      </c>
      <c r="F37" s="41">
        <v>0</v>
      </c>
      <c r="G37" s="41">
        <v>1</v>
      </c>
      <c r="H37" s="41">
        <v>1</v>
      </c>
      <c r="I37" s="41">
        <v>0</v>
      </c>
      <c r="J37" s="41">
        <v>2</v>
      </c>
      <c r="K37" s="41">
        <v>3</v>
      </c>
      <c r="L37" s="41">
        <v>4</v>
      </c>
      <c r="M37" s="41">
        <v>2</v>
      </c>
      <c r="N37" s="52">
        <v>1</v>
      </c>
      <c r="O37" s="41">
        <v>3</v>
      </c>
      <c r="P37" s="41">
        <v>0</v>
      </c>
      <c r="Q37" s="41">
        <v>0</v>
      </c>
      <c r="R37" s="41">
        <v>0</v>
      </c>
      <c r="S37" s="41">
        <v>0</v>
      </c>
      <c r="T37" s="41">
        <v>1</v>
      </c>
      <c r="U37" s="41">
        <v>0</v>
      </c>
      <c r="V37" s="41">
        <v>1</v>
      </c>
      <c r="W37" s="41">
        <v>0</v>
      </c>
      <c r="X37" s="41">
        <v>2</v>
      </c>
    </row>
    <row r="38" spans="1:24" ht="15.6" x14ac:dyDescent="0.25">
      <c r="A38" s="32" t="s">
        <v>72</v>
      </c>
      <c r="B38" s="41">
        <v>2</v>
      </c>
      <c r="C38" s="41">
        <v>5</v>
      </c>
      <c r="D38" s="41">
        <v>0</v>
      </c>
      <c r="E38" s="41">
        <v>0</v>
      </c>
      <c r="F38" s="41">
        <v>0</v>
      </c>
      <c r="G38" s="41">
        <v>1</v>
      </c>
      <c r="H38" s="41">
        <v>1</v>
      </c>
      <c r="I38" s="41">
        <v>0</v>
      </c>
      <c r="J38" s="41">
        <v>2</v>
      </c>
      <c r="K38" s="41">
        <v>5</v>
      </c>
      <c r="L38" s="41">
        <v>4</v>
      </c>
      <c r="M38" s="41">
        <v>2</v>
      </c>
      <c r="N38" s="52">
        <v>1</v>
      </c>
      <c r="O38" s="41">
        <v>3</v>
      </c>
      <c r="P38" s="41">
        <v>0</v>
      </c>
      <c r="Q38" s="41">
        <v>0</v>
      </c>
      <c r="R38" s="41">
        <v>0</v>
      </c>
      <c r="S38" s="41">
        <v>0</v>
      </c>
      <c r="T38" s="41">
        <v>1</v>
      </c>
      <c r="U38" s="41">
        <v>0</v>
      </c>
      <c r="V38" s="41">
        <v>1</v>
      </c>
      <c r="W38" s="41">
        <v>0</v>
      </c>
      <c r="X38" s="41">
        <v>2</v>
      </c>
    </row>
    <row r="39" spans="1:24" ht="15.6" x14ac:dyDescent="0.25">
      <c r="A39" s="32" t="s">
        <v>55</v>
      </c>
      <c r="B39" s="41">
        <v>2</v>
      </c>
      <c r="C39" s="41">
        <v>5</v>
      </c>
      <c r="D39" s="41">
        <v>0</v>
      </c>
      <c r="E39" s="41">
        <v>0</v>
      </c>
      <c r="F39" s="41">
        <v>0</v>
      </c>
      <c r="G39" s="41">
        <v>1</v>
      </c>
      <c r="H39" s="41">
        <v>1</v>
      </c>
      <c r="I39" s="41">
        <v>0</v>
      </c>
      <c r="J39" s="41">
        <v>2</v>
      </c>
      <c r="K39" s="41">
        <v>5</v>
      </c>
      <c r="L39" s="41">
        <v>4</v>
      </c>
      <c r="M39" s="41">
        <v>2</v>
      </c>
      <c r="N39" s="52">
        <v>1</v>
      </c>
      <c r="O39" s="41">
        <v>3</v>
      </c>
      <c r="P39" s="41">
        <v>0</v>
      </c>
      <c r="Q39" s="41">
        <v>0</v>
      </c>
      <c r="R39" s="41">
        <v>0</v>
      </c>
      <c r="S39" s="41">
        <v>0</v>
      </c>
      <c r="T39" s="41">
        <v>1</v>
      </c>
      <c r="U39" s="41">
        <v>0</v>
      </c>
      <c r="V39" s="41">
        <v>1</v>
      </c>
      <c r="W39" s="41">
        <v>0</v>
      </c>
      <c r="X39" s="41">
        <v>2</v>
      </c>
    </row>
    <row r="40" spans="1:24" ht="15.6" x14ac:dyDescent="0.25">
      <c r="A40" s="32" t="s">
        <v>73</v>
      </c>
      <c r="B40" s="41">
        <v>2</v>
      </c>
      <c r="C40" s="41">
        <v>8</v>
      </c>
      <c r="D40" s="41">
        <v>0</v>
      </c>
      <c r="E40" s="41">
        <v>0</v>
      </c>
      <c r="F40" s="41">
        <v>0</v>
      </c>
      <c r="G40" s="41">
        <v>1</v>
      </c>
      <c r="H40" s="41">
        <v>1</v>
      </c>
      <c r="I40" s="41">
        <v>0</v>
      </c>
      <c r="J40" s="41">
        <v>2</v>
      </c>
      <c r="K40" s="41">
        <v>3</v>
      </c>
      <c r="L40" s="41">
        <v>4</v>
      </c>
      <c r="M40" s="41">
        <v>2</v>
      </c>
      <c r="N40" s="52">
        <v>1</v>
      </c>
      <c r="O40" s="41">
        <v>3</v>
      </c>
      <c r="P40" s="41">
        <v>0</v>
      </c>
      <c r="Q40" s="41">
        <v>0</v>
      </c>
      <c r="R40" s="41">
        <v>0</v>
      </c>
      <c r="S40" s="41">
        <v>0</v>
      </c>
      <c r="T40" s="41">
        <v>1</v>
      </c>
      <c r="U40" s="41">
        <v>0</v>
      </c>
      <c r="V40" s="41">
        <v>1</v>
      </c>
      <c r="W40" s="41">
        <v>0</v>
      </c>
      <c r="X40" s="41">
        <v>2</v>
      </c>
    </row>
  </sheetData>
  <mergeCells count="1">
    <mergeCell ref="B2:X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14" sqref="A14"/>
    </sheetView>
  </sheetViews>
  <sheetFormatPr defaultRowHeight="13.8" x14ac:dyDescent="0.25"/>
  <cols>
    <col min="1" max="1" width="88.19921875" customWidth="1"/>
  </cols>
  <sheetData>
    <row r="1" spans="1:1" ht="29.4" customHeight="1" x14ac:dyDescent="0.25">
      <c r="A1" s="51" t="s">
        <v>92</v>
      </c>
    </row>
    <row r="2" spans="1:1" ht="70.95" customHeight="1" x14ac:dyDescent="0.25">
      <c r="A2" s="49" t="s">
        <v>93</v>
      </c>
    </row>
    <row r="3" spans="1:1" ht="67.95" customHeight="1" x14ac:dyDescent="0.25">
      <c r="A3" s="49" t="s">
        <v>94</v>
      </c>
    </row>
    <row r="4" spans="1:1" ht="39.6" customHeight="1" x14ac:dyDescent="0.25">
      <c r="A4" s="50" t="s">
        <v>95</v>
      </c>
    </row>
    <row r="5" spans="1:1" ht="18" x14ac:dyDescent="0.25">
      <c r="A5" s="50"/>
    </row>
    <row r="6" spans="1:1" ht="54" x14ac:dyDescent="0.25">
      <c r="A6" s="49" t="s">
        <v>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график</vt:lpstr>
      <vt:lpstr>кол-во часов</vt:lpstr>
      <vt:lpstr>инструкция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mamamonte</dc:creator>
  <cp:lastModifiedBy>Пользователь</cp:lastModifiedBy>
  <cp:lastPrinted>2025-01-15T08:37:59Z</cp:lastPrinted>
  <dcterms:created xsi:type="dcterms:W3CDTF">2021-09-20T17:47:09Z</dcterms:created>
  <dcterms:modified xsi:type="dcterms:W3CDTF">2025-01-15T09:49:14Z</dcterms:modified>
</cp:coreProperties>
</file>